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huo-User\Desktop\"/>
    </mc:Choice>
  </mc:AlternateContent>
  <bookViews>
    <workbookView xWindow="0" yWindow="0" windowWidth="23040" windowHeight="8256" activeTab="1"/>
  </bookViews>
  <sheets>
    <sheet name="登録番号一覧" sheetId="12" r:id="rId1"/>
    <sheet name="所属データ" sheetId="4" r:id="rId2"/>
    <sheet name="男子" sheetId="1" r:id="rId3"/>
    <sheet name="女子" sheetId="8" r:id="rId4"/>
    <sheet name="男登録" sheetId="9" state="hidden" r:id="rId5"/>
    <sheet name="女登録" sheetId="10" state="hidden" r:id="rId6"/>
  </sheets>
  <definedNames>
    <definedName name="_xlnm._FilterDatabase" localSheetId="1" hidden="1">所属データ!$A$1:$C$1472</definedName>
    <definedName name="_xlnm._FilterDatabase" localSheetId="2" hidden="1">男子!$A$1:$J$50</definedName>
    <definedName name="_xlnm.Criteria" localSheetId="1">所属データ!#REF!</definedName>
    <definedName name="_xlnm.Extract" localSheetId="1">所属データ!#REF!</definedName>
    <definedName name="_xlnm.Print_Area" localSheetId="1">所属データ!$B$1:$G$20</definedName>
    <definedName name="_xlnm.Print_Area" localSheetId="3">女子!$A$1:$O$50</definedName>
    <definedName name="_xlnm.Print_Area" localSheetId="2">男子!$A$1:$O$50</definedName>
    <definedName name="学校データ">所属データ!$A$29:$M$104</definedName>
    <definedName name="女子登録">女登録!$A$1:$E$1161</definedName>
    <definedName name="女種目">女子!$B$56:$F$68</definedName>
    <definedName name="男子登録">男登録!$A$1:$E$1271</definedName>
    <definedName name="男種目" localSheetId="3">男子!$B$56:$E$70</definedName>
    <definedName name="男種目">男子!$B$56:$F$70</definedName>
  </definedNames>
  <calcPr calcId="162913"/>
</workbook>
</file>

<file path=xl/calcChain.xml><?xml version="1.0" encoding="utf-8"?>
<calcChain xmlns="http://schemas.openxmlformats.org/spreadsheetml/2006/main">
  <c r="E52" i="8" l="1"/>
  <c r="D52" i="8"/>
  <c r="C52" i="8"/>
  <c r="B52" i="8"/>
  <c r="E52" i="1"/>
  <c r="D52" i="1"/>
  <c r="C52" i="1"/>
  <c r="B52" i="1"/>
  <c r="E12" i="4"/>
  <c r="D12" i="4"/>
  <c r="C12" i="4"/>
  <c r="B12" i="4"/>
  <c r="F12" i="4"/>
  <c r="N92" i="12" l="1"/>
  <c r="H92" i="12"/>
  <c r="N81" i="12"/>
  <c r="H81" i="12"/>
  <c r="N52" i="12"/>
  <c r="H52" i="12"/>
  <c r="C50" i="8" l="1"/>
  <c r="C49" i="8"/>
  <c r="C48" i="8"/>
  <c r="C47" i="8"/>
  <c r="C46" i="8"/>
  <c r="C45" i="8"/>
  <c r="C44" i="8"/>
  <c r="C43" i="8"/>
  <c r="C42" i="8"/>
  <c r="C41" i="8"/>
  <c r="C40" i="8"/>
  <c r="C39" i="8"/>
  <c r="C38" i="8"/>
  <c r="C37" i="8"/>
  <c r="C36" i="8"/>
  <c r="C35" i="8"/>
  <c r="C34" i="8"/>
  <c r="C33" i="8"/>
  <c r="C32" i="8"/>
  <c r="C31" i="8"/>
  <c r="C30" i="8"/>
  <c r="C29" i="8"/>
  <c r="C28" i="8"/>
  <c r="C27" i="8"/>
  <c r="C26" i="8"/>
  <c r="C25" i="8"/>
  <c r="C24" i="8"/>
  <c r="C23" i="8"/>
  <c r="C22" i="8"/>
  <c r="C21" i="8"/>
  <c r="C20" i="8"/>
  <c r="C19" i="8"/>
  <c r="C18" i="8"/>
  <c r="C17" i="8"/>
  <c r="C16" i="8"/>
  <c r="C15" i="8"/>
  <c r="C14" i="8"/>
  <c r="C13" i="8"/>
  <c r="C12" i="8"/>
  <c r="C11" i="8"/>
  <c r="C10" i="8"/>
  <c r="C9" i="8"/>
  <c r="C8" i="8"/>
  <c r="C7" i="8"/>
  <c r="C6" i="8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T7" i="8" l="1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4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39" i="8"/>
  <c r="T40" i="8"/>
  <c r="T41" i="8"/>
  <c r="T42" i="8"/>
  <c r="T43" i="8"/>
  <c r="T44" i="8"/>
  <c r="T45" i="8"/>
  <c r="T46" i="8"/>
  <c r="T47" i="8"/>
  <c r="T48" i="8"/>
  <c r="T49" i="8"/>
  <c r="T50" i="8"/>
  <c r="T6" i="8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47" i="1"/>
  <c r="T48" i="1"/>
  <c r="T49" i="1"/>
  <c r="T50" i="1"/>
  <c r="T6" i="1"/>
  <c r="F50" i="8" l="1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F21" i="8"/>
  <c r="E21" i="8"/>
  <c r="D21" i="8"/>
  <c r="F20" i="8"/>
  <c r="E20" i="8"/>
  <c r="D20" i="8"/>
  <c r="F19" i="8"/>
  <c r="E19" i="8"/>
  <c r="D19" i="8"/>
  <c r="F18" i="8"/>
  <c r="E18" i="8"/>
  <c r="D18" i="8"/>
  <c r="F17" i="8"/>
  <c r="E17" i="8"/>
  <c r="D17" i="8"/>
  <c r="F16" i="8"/>
  <c r="E16" i="8"/>
  <c r="D16" i="8"/>
  <c r="F15" i="8"/>
  <c r="E15" i="8"/>
  <c r="D15" i="8"/>
  <c r="F14" i="8"/>
  <c r="E14" i="8"/>
  <c r="D14" i="8"/>
  <c r="F13" i="8"/>
  <c r="E13" i="8"/>
  <c r="D13" i="8"/>
  <c r="F12" i="8"/>
  <c r="E12" i="8"/>
  <c r="D12" i="8"/>
  <c r="F11" i="8"/>
  <c r="E11" i="8"/>
  <c r="D11" i="8"/>
  <c r="F10" i="8"/>
  <c r="E10" i="8"/>
  <c r="D10" i="8"/>
  <c r="F9" i="8"/>
  <c r="E9" i="8"/>
  <c r="D9" i="8"/>
  <c r="F8" i="8"/>
  <c r="E8" i="8"/>
  <c r="D8" i="8"/>
  <c r="F7" i="8"/>
  <c r="E7" i="8"/>
  <c r="D7" i="8"/>
  <c r="F6" i="8"/>
  <c r="E6" i="8"/>
  <c r="D6" i="8"/>
  <c r="F11" i="1"/>
  <c r="E11" i="1"/>
  <c r="D11" i="1"/>
  <c r="F10" i="1"/>
  <c r="E10" i="1"/>
  <c r="D10" i="1"/>
  <c r="F9" i="1"/>
  <c r="E9" i="1"/>
  <c r="D9" i="1"/>
  <c r="F8" i="1"/>
  <c r="E8" i="1"/>
  <c r="D8" i="1"/>
  <c r="F7" i="1"/>
  <c r="E7" i="1"/>
  <c r="D7" i="1"/>
  <c r="F6" i="1"/>
  <c r="E6" i="1"/>
  <c r="D6" i="1"/>
  <c r="S7" i="8"/>
  <c r="S8" i="8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35" i="8"/>
  <c r="S36" i="8"/>
  <c r="S37" i="8"/>
  <c r="S38" i="8"/>
  <c r="S39" i="8"/>
  <c r="S40" i="8"/>
  <c r="S41" i="8"/>
  <c r="S42" i="8"/>
  <c r="S43" i="8"/>
  <c r="S44" i="8"/>
  <c r="S45" i="8"/>
  <c r="S46" i="8"/>
  <c r="S47" i="8"/>
  <c r="S48" i="8"/>
  <c r="S49" i="8"/>
  <c r="S50" i="8"/>
  <c r="S6" i="8"/>
  <c r="R7" i="8"/>
  <c r="R8" i="8"/>
  <c r="R9" i="8"/>
  <c r="R10" i="8"/>
  <c r="R11" i="8"/>
  <c r="R12" i="8"/>
  <c r="R13" i="8"/>
  <c r="R14" i="8"/>
  <c r="R15" i="8"/>
  <c r="R16" i="8"/>
  <c r="R17" i="8"/>
  <c r="R18" i="8"/>
  <c r="R19" i="8"/>
  <c r="R20" i="8"/>
  <c r="R21" i="8"/>
  <c r="R22" i="8"/>
  <c r="R23" i="8"/>
  <c r="R24" i="8"/>
  <c r="R25" i="8"/>
  <c r="R26" i="8"/>
  <c r="R27" i="8"/>
  <c r="R28" i="8"/>
  <c r="R29" i="8"/>
  <c r="R30" i="8"/>
  <c r="R31" i="8"/>
  <c r="R32" i="8"/>
  <c r="R33" i="8"/>
  <c r="R34" i="8"/>
  <c r="R35" i="8"/>
  <c r="R36" i="8"/>
  <c r="R37" i="8"/>
  <c r="R38" i="8"/>
  <c r="R39" i="8"/>
  <c r="R40" i="8"/>
  <c r="R41" i="8"/>
  <c r="R42" i="8"/>
  <c r="R43" i="8"/>
  <c r="R44" i="8"/>
  <c r="R45" i="8"/>
  <c r="R46" i="8"/>
  <c r="R47" i="8"/>
  <c r="R48" i="8"/>
  <c r="R49" i="8"/>
  <c r="R50" i="8"/>
  <c r="R6" i="8"/>
  <c r="X4" i="1"/>
  <c r="X3" i="1"/>
  <c r="S7" i="1"/>
  <c r="S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S29" i="1"/>
  <c r="S30" i="1"/>
  <c r="S31" i="1"/>
  <c r="S32" i="1"/>
  <c r="S33" i="1"/>
  <c r="S34" i="1"/>
  <c r="S35" i="1"/>
  <c r="S36" i="1"/>
  <c r="S37" i="1"/>
  <c r="S38" i="1"/>
  <c r="S39" i="1"/>
  <c r="S40" i="1"/>
  <c r="S41" i="1"/>
  <c r="S42" i="1"/>
  <c r="S43" i="1"/>
  <c r="S44" i="1"/>
  <c r="S45" i="1"/>
  <c r="S46" i="1"/>
  <c r="S47" i="1"/>
  <c r="S48" i="1"/>
  <c r="S49" i="1"/>
  <c r="S50" i="1"/>
  <c r="S6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6" i="1"/>
  <c r="G1" i="1"/>
  <c r="G2" i="1"/>
  <c r="F50" i="1"/>
  <c r="E50" i="1"/>
  <c r="D50" i="1"/>
  <c r="F49" i="1"/>
  <c r="E49" i="1"/>
  <c r="D49" i="1"/>
  <c r="F48" i="1"/>
  <c r="E48" i="1"/>
  <c r="D48" i="1"/>
  <c r="F47" i="1"/>
  <c r="E47" i="1"/>
  <c r="D47" i="1"/>
  <c r="F46" i="1"/>
  <c r="E46" i="1"/>
  <c r="D46" i="1"/>
  <c r="F45" i="1"/>
  <c r="E45" i="1"/>
  <c r="D45" i="1"/>
  <c r="F44" i="1"/>
  <c r="E44" i="1"/>
  <c r="D44" i="1"/>
  <c r="F43" i="1"/>
  <c r="E43" i="1"/>
  <c r="D43" i="1"/>
  <c r="F42" i="1"/>
  <c r="E42" i="1"/>
  <c r="D42" i="1"/>
  <c r="F41" i="1"/>
  <c r="E41" i="1"/>
  <c r="D41" i="1"/>
  <c r="F40" i="1"/>
  <c r="E40" i="1"/>
  <c r="D40" i="1"/>
  <c r="F39" i="1"/>
  <c r="E39" i="1"/>
  <c r="D39" i="1"/>
  <c r="F38" i="1"/>
  <c r="E38" i="1"/>
  <c r="D38" i="1"/>
  <c r="F37" i="1"/>
  <c r="E37" i="1"/>
  <c r="D37" i="1"/>
  <c r="F36" i="1"/>
  <c r="E36" i="1"/>
  <c r="D36" i="1"/>
  <c r="F35" i="1"/>
  <c r="E35" i="1"/>
  <c r="D35" i="1"/>
  <c r="F34" i="1"/>
  <c r="E34" i="1"/>
  <c r="D34" i="1"/>
  <c r="F33" i="1"/>
  <c r="E33" i="1"/>
  <c r="D33" i="1"/>
  <c r="F32" i="1"/>
  <c r="E32" i="1"/>
  <c r="D32" i="1"/>
  <c r="F31" i="1"/>
  <c r="E31" i="1"/>
  <c r="D31" i="1"/>
  <c r="F30" i="1"/>
  <c r="E30" i="1"/>
  <c r="D30" i="1"/>
  <c r="F29" i="1"/>
  <c r="E29" i="1"/>
  <c r="D29" i="1"/>
  <c r="F28" i="1"/>
  <c r="E28" i="1"/>
  <c r="D28" i="1"/>
  <c r="F27" i="1"/>
  <c r="E27" i="1"/>
  <c r="D27" i="1"/>
  <c r="F26" i="1"/>
  <c r="E26" i="1"/>
  <c r="D26" i="1"/>
  <c r="F25" i="1"/>
  <c r="E25" i="1"/>
  <c r="D25" i="1"/>
  <c r="F24" i="1"/>
  <c r="E24" i="1"/>
  <c r="D24" i="1"/>
  <c r="F23" i="1"/>
  <c r="E23" i="1"/>
  <c r="D23" i="1"/>
  <c r="F22" i="1"/>
  <c r="E22" i="1"/>
  <c r="D22" i="1"/>
  <c r="F21" i="1"/>
  <c r="E21" i="1"/>
  <c r="D21" i="1"/>
  <c r="F20" i="1"/>
  <c r="E20" i="1"/>
  <c r="D20" i="1"/>
  <c r="F19" i="1"/>
  <c r="E19" i="1"/>
  <c r="D19" i="1"/>
  <c r="F18" i="1"/>
  <c r="E18" i="1"/>
  <c r="D18" i="1"/>
  <c r="F17" i="1"/>
  <c r="E17" i="1"/>
  <c r="D17" i="1"/>
  <c r="F16" i="1"/>
  <c r="E16" i="1"/>
  <c r="D16" i="1"/>
  <c r="F15" i="1"/>
  <c r="E15" i="1"/>
  <c r="D15" i="1"/>
  <c r="F14" i="1"/>
  <c r="E14" i="1"/>
  <c r="D14" i="1"/>
  <c r="F13" i="1"/>
  <c r="E13" i="1"/>
  <c r="D13" i="1"/>
  <c r="F12" i="1"/>
  <c r="E12" i="1"/>
  <c r="D12" i="1"/>
  <c r="C4" i="4"/>
  <c r="W4" i="1" s="1"/>
  <c r="B10" i="4"/>
  <c r="A20" i="4"/>
  <c r="Q44" i="1" s="1"/>
  <c r="B20" i="4"/>
  <c r="C20" i="4"/>
  <c r="D20" i="4"/>
  <c r="E20" i="4"/>
  <c r="G1" i="8"/>
  <c r="C2" i="8"/>
  <c r="G2" i="8"/>
  <c r="N2" i="8"/>
  <c r="V3" i="8"/>
  <c r="X3" i="8"/>
  <c r="V4" i="8"/>
  <c r="X4" i="8"/>
  <c r="P6" i="8"/>
  <c r="P7" i="8"/>
  <c r="F16" i="4"/>
  <c r="P8" i="8"/>
  <c r="P9" i="8"/>
  <c r="P10" i="8"/>
  <c r="P11" i="8"/>
  <c r="P12" i="8"/>
  <c r="P13" i="8"/>
  <c r="P14" i="8"/>
  <c r="P15" i="8"/>
  <c r="P16" i="8"/>
  <c r="P17" i="8"/>
  <c r="P18" i="8"/>
  <c r="P19" i="8"/>
  <c r="P20" i="8"/>
  <c r="P21" i="8"/>
  <c r="P22" i="8"/>
  <c r="P23" i="8"/>
  <c r="P24" i="8"/>
  <c r="P25" i="8"/>
  <c r="P26" i="8"/>
  <c r="P27" i="8"/>
  <c r="P28" i="8"/>
  <c r="P29" i="8"/>
  <c r="P30" i="8"/>
  <c r="P31" i="8"/>
  <c r="P32" i="8"/>
  <c r="P33" i="8"/>
  <c r="P34" i="8"/>
  <c r="P35" i="8"/>
  <c r="P36" i="8"/>
  <c r="P37" i="8"/>
  <c r="P38" i="8"/>
  <c r="P39" i="8"/>
  <c r="P40" i="8"/>
  <c r="P41" i="8"/>
  <c r="P42" i="8"/>
  <c r="P43" i="8"/>
  <c r="P44" i="8"/>
  <c r="P45" i="8"/>
  <c r="P46" i="8"/>
  <c r="P47" i="8"/>
  <c r="P48" i="8"/>
  <c r="P49" i="8"/>
  <c r="P50" i="8"/>
  <c r="C2" i="1"/>
  <c r="N2" i="1"/>
  <c r="O2" i="1"/>
  <c r="V3" i="1"/>
  <c r="V4" i="1"/>
  <c r="P6" i="1"/>
  <c r="E16" i="4"/>
  <c r="F20" i="4" s="1"/>
  <c r="P7" i="1"/>
  <c r="P8" i="1"/>
  <c r="P9" i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AB3" i="8" l="1"/>
  <c r="AB4" i="8"/>
  <c r="AA3" i="1"/>
  <c r="AB4" i="1"/>
  <c r="D16" i="4"/>
  <c r="Q49" i="8"/>
  <c r="G20" i="4"/>
  <c r="C16" i="4"/>
  <c r="AC3" i="8"/>
  <c r="AD3" i="8"/>
  <c r="Z3" i="8"/>
  <c r="AD4" i="8"/>
  <c r="Z4" i="8"/>
  <c r="Y4" i="8"/>
  <c r="T4" i="8" s="1"/>
  <c r="AC3" i="1"/>
  <c r="AD4" i="1"/>
  <c r="Z4" i="1"/>
  <c r="Y4" i="1"/>
  <c r="T4" i="1" s="1"/>
  <c r="AD3" i="1"/>
  <c r="AC4" i="1"/>
  <c r="AA4" i="1"/>
  <c r="Q43" i="1"/>
  <c r="Q23" i="8"/>
  <c r="Q20" i="8"/>
  <c r="Q35" i="1"/>
  <c r="Q40" i="8"/>
  <c r="Q37" i="1"/>
  <c r="Q16" i="8"/>
  <c r="Q31" i="8"/>
  <c r="Q41" i="1"/>
  <c r="Q33" i="8"/>
  <c r="U4" i="8"/>
  <c r="AA3" i="8"/>
  <c r="AA4" i="8"/>
  <c r="Y3" i="8"/>
  <c r="T3" i="8" s="1"/>
  <c r="AC4" i="8"/>
  <c r="Z3" i="1"/>
  <c r="Y3" i="1"/>
  <c r="T3" i="1" s="1"/>
  <c r="AB3" i="1"/>
  <c r="Q5" i="8"/>
  <c r="F18" i="4"/>
  <c r="K20" i="4" s="1"/>
  <c r="E18" i="4"/>
  <c r="J20" i="4" s="1"/>
  <c r="Q37" i="8"/>
  <c r="Q36" i="8"/>
  <c r="Q47" i="1"/>
  <c r="Q34" i="8"/>
  <c r="Q6" i="8"/>
  <c r="Q22" i="8"/>
  <c r="Q41" i="8"/>
  <c r="Q46" i="8"/>
  <c r="Q45" i="8"/>
  <c r="U4" i="1"/>
  <c r="Q33" i="1"/>
  <c r="W3" i="1"/>
  <c r="W4" i="8"/>
  <c r="W3" i="8"/>
  <c r="Q24" i="8"/>
  <c r="Q27" i="8"/>
  <c r="Q45" i="1"/>
  <c r="Q9" i="8"/>
  <c r="Q50" i="8"/>
  <c r="Q35" i="8"/>
  <c r="Q46" i="1"/>
  <c r="Q39" i="8"/>
  <c r="Q15" i="8"/>
  <c r="Q16" i="1"/>
  <c r="Q24" i="1"/>
  <c r="Q39" i="1"/>
  <c r="Q9" i="1"/>
  <c r="U3" i="8"/>
  <c r="Q38" i="8"/>
  <c r="Q30" i="8"/>
  <c r="Q6" i="1"/>
  <c r="Q8" i="1"/>
  <c r="Q42" i="8"/>
  <c r="Q43" i="8"/>
  <c r="Q27" i="1"/>
  <c r="Q14" i="1"/>
  <c r="Q19" i="1"/>
  <c r="Q38" i="1"/>
  <c r="Q7" i="1"/>
  <c r="Q47" i="8"/>
  <c r="Q11" i="1"/>
  <c r="Q21" i="1"/>
  <c r="Q8" i="8"/>
  <c r="Q17" i="1"/>
  <c r="Q42" i="1"/>
  <c r="Q10" i="1"/>
  <c r="Q11" i="8"/>
  <c r="Q18" i="8"/>
  <c r="Q26" i="1"/>
  <c r="U3" i="1"/>
  <c r="Q23" i="1"/>
  <c r="Q48" i="8"/>
  <c r="Q50" i="1"/>
  <c r="Q49" i="1"/>
  <c r="Q10" i="8"/>
  <c r="Q32" i="8"/>
  <c r="Q15" i="1"/>
  <c r="Q48" i="1"/>
  <c r="Q13" i="1"/>
  <c r="Q22" i="1"/>
  <c r="Q34" i="1"/>
  <c r="Q30" i="1"/>
  <c r="Q26" i="8"/>
  <c r="Q44" i="8"/>
  <c r="Q20" i="1"/>
  <c r="Q25" i="8"/>
  <c r="Q28" i="1"/>
  <c r="Q13" i="8"/>
  <c r="Q14" i="8"/>
  <c r="Q25" i="1"/>
  <c r="Q18" i="1"/>
  <c r="Q28" i="8"/>
  <c r="Q12" i="1"/>
  <c r="Q29" i="8"/>
  <c r="Q17" i="8"/>
  <c r="Q12" i="8"/>
  <c r="Q29" i="1"/>
  <c r="Q40" i="1"/>
  <c r="Q31" i="1"/>
  <c r="Q32" i="1"/>
  <c r="Q19" i="8"/>
  <c r="Q7" i="8"/>
  <c r="Q21" i="8"/>
  <c r="Q36" i="1"/>
  <c r="Q5" i="1"/>
  <c r="F17" i="4" l="1"/>
  <c r="I20" i="4" s="1"/>
  <c r="E17" i="4"/>
  <c r="H20" i="4" s="1"/>
  <c r="C18" i="4"/>
  <c r="C17" i="4" l="1"/>
  <c r="D17" i="4"/>
  <c r="D19" i="4" s="1"/>
  <c r="L20" i="4" s="1"/>
</calcChain>
</file>

<file path=xl/comments1.xml><?xml version="1.0" encoding="utf-8"?>
<comments xmlns="http://schemas.openxmlformats.org/spreadsheetml/2006/main">
  <authors>
    <author>takano</author>
    <author>TP570E-118PP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登録番号を入力して下さい。自動で氏名等が表示されます。追加登録者は未登録番号を入力して下さい。</t>
        </r>
      </text>
    </comment>
    <comment ref="H6" authorId="1" shapeId="0">
      <text>
        <r>
          <rPr>
            <sz val="9"/>
            <color indexed="81"/>
            <rFont val="ＭＳ Ｐゴシック"/>
            <family val="3"/>
            <charset val="128"/>
          </rPr>
          <t>1/100秒・１cmまで入力
例）1分56秒2→15620
　　1ｍ20→120</t>
        </r>
      </text>
    </comment>
  </commentList>
</comments>
</file>

<file path=xl/comments2.xml><?xml version="1.0" encoding="utf-8"?>
<comments xmlns="http://schemas.openxmlformats.org/spreadsheetml/2006/main">
  <authors>
    <author>takano</author>
    <author>TP570E-118PP</author>
  </authors>
  <commentList>
    <comment ref="B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登録番号を入力して下さい。自動で氏名等が表示されます。追加登録者は未登録番号を入力して下さい。</t>
        </r>
      </text>
    </comment>
    <comment ref="H6" authorId="1" shapeId="0">
      <text>
        <r>
          <rPr>
            <sz val="9"/>
            <color indexed="81"/>
            <rFont val="ＭＳ Ｐゴシック"/>
            <family val="3"/>
            <charset val="128"/>
          </rPr>
          <t>1/100秒・１cmまで入力
例）1分56秒2→15620
　　1ｍ20→120</t>
        </r>
      </text>
    </comment>
  </commentList>
</comments>
</file>

<file path=xl/sharedStrings.xml><?xml version="1.0" encoding="utf-8"?>
<sst xmlns="http://schemas.openxmlformats.org/spreadsheetml/2006/main" count="2823" uniqueCount="2288">
  <si>
    <t>第一</t>
  </si>
  <si>
    <t>第二</t>
  </si>
  <si>
    <t>熊本学園大付</t>
  </si>
  <si>
    <t>種目（フィールド2）</t>
    <phoneticPr fontId="2"/>
  </si>
  <si>
    <t>種目（フィールド2）</t>
    <rPh sb="0" eb="2">
      <t>シュモク</t>
    </rPh>
    <phoneticPr fontId="2"/>
  </si>
  <si>
    <t>左詰めで入力</t>
    <rPh sb="0" eb="1">
      <t>ヒダリ</t>
    </rPh>
    <rPh sb="1" eb="2">
      <t>ツ</t>
    </rPh>
    <rPh sb="4" eb="6">
      <t>ニュウリョク</t>
    </rPh>
    <phoneticPr fontId="2"/>
  </si>
  <si>
    <t>監督名：</t>
    <rPh sb="0" eb="2">
      <t>カントク</t>
    </rPh>
    <rPh sb="2" eb="3">
      <t>メイ</t>
    </rPh>
    <phoneticPr fontId="2"/>
  </si>
  <si>
    <t>tel(携帯)：</t>
    <phoneticPr fontId="2"/>
  </si>
  <si>
    <t>　　各氏名を入力してください。（全角漢字）　</t>
    <rPh sb="2" eb="3">
      <t>カク</t>
    </rPh>
    <rPh sb="3" eb="5">
      <t>シメイ</t>
    </rPh>
    <rPh sb="6" eb="8">
      <t>ニュウリョク</t>
    </rPh>
    <rPh sb="16" eb="18">
      <t>ゼンカク</t>
    </rPh>
    <rPh sb="18" eb="20">
      <t>カンジ</t>
    </rPh>
    <phoneticPr fontId="2"/>
  </si>
  <si>
    <t>個人参加料</t>
    <rPh sb="0" eb="2">
      <t>コジン</t>
    </rPh>
    <rPh sb="2" eb="5">
      <t>サンカリョウ</t>
    </rPh>
    <phoneticPr fontId="2"/>
  </si>
  <si>
    <t>リレー参加料</t>
    <rPh sb="3" eb="6">
      <t>サンカリョウ</t>
    </rPh>
    <phoneticPr fontId="2"/>
  </si>
  <si>
    <t>合計金額</t>
    <rPh sb="0" eb="2">
      <t>ゴウケイ</t>
    </rPh>
    <rPh sb="2" eb="3">
      <t>キン</t>
    </rPh>
    <rPh sb="3" eb="4">
      <t>ガク</t>
    </rPh>
    <phoneticPr fontId="2"/>
  </si>
  <si>
    <t>県下高等学校学年別陸上競技大会申込</t>
    <rPh sb="1" eb="2">
      <t>シタ</t>
    </rPh>
    <rPh sb="2" eb="6">
      <t>コウトウガッコウ</t>
    </rPh>
    <rPh sb="6" eb="9">
      <t>ガクネンベツ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</si>
  <si>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</si>
  <si>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</si>
  <si>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数　量（単価）</t>
    <rPh sb="0" eb="1">
      <t>カズ</t>
    </rPh>
    <rPh sb="2" eb="3">
      <t>リョウ</t>
    </rPh>
    <rPh sb="4" eb="6">
      <t>タンカ</t>
    </rPh>
    <phoneticPr fontId="2"/>
  </si>
  <si>
    <t>DB</t>
    <phoneticPr fontId="2"/>
  </si>
  <si>
    <t>TM</t>
    <phoneticPr fontId="2"/>
  </si>
  <si>
    <t>S1</t>
    <phoneticPr fontId="2"/>
  </si>
  <si>
    <t>S2</t>
    <phoneticPr fontId="2"/>
  </si>
  <si>
    <t>S3</t>
    <phoneticPr fontId="2"/>
  </si>
  <si>
    <t>S4</t>
    <phoneticPr fontId="2"/>
  </si>
  <si>
    <t>S5</t>
    <phoneticPr fontId="2"/>
  </si>
  <si>
    <t>S6</t>
    <phoneticPr fontId="2"/>
  </si>
  <si>
    <t>○</t>
    <phoneticPr fontId="2"/>
  </si>
  <si>
    <t>No</t>
    <phoneticPr fontId="2"/>
  </si>
  <si>
    <t>(S年.月.日)</t>
  </si>
  <si>
    <t>(S年.月.日)</t>
    <rPh sb="2" eb="3">
      <t>ネン</t>
    </rPh>
    <rPh sb="4" eb="5">
      <t>ツキ</t>
    </rPh>
    <rPh sb="6" eb="7">
      <t>ヒ</t>
    </rPh>
    <phoneticPr fontId="2"/>
  </si>
  <si>
    <t>熊本農</t>
  </si>
  <si>
    <t>玉名</t>
  </si>
  <si>
    <t>熊本工</t>
  </si>
  <si>
    <t>TM</t>
    <phoneticPr fontId="2"/>
  </si>
  <si>
    <t>S4</t>
    <phoneticPr fontId="2"/>
  </si>
  <si>
    <t>S5</t>
    <phoneticPr fontId="2"/>
  </si>
  <si>
    <t>S6</t>
    <phoneticPr fontId="2"/>
  </si>
  <si>
    <t>学校名(略称)：</t>
    <rPh sb="0" eb="2">
      <t>ガッコウ</t>
    </rPh>
    <rPh sb="2" eb="3">
      <t>メイ</t>
    </rPh>
    <rPh sb="4" eb="6">
      <t>リャクショウ</t>
    </rPh>
    <phoneticPr fontId="2"/>
  </si>
  <si>
    <t>ﾌﾘｶﾞﾅ（半角）</t>
    <rPh sb="6" eb="8">
      <t>ハンカク</t>
    </rPh>
    <phoneticPr fontId="2"/>
  </si>
  <si>
    <t>氏  名</t>
    <rPh sb="0" eb="1">
      <t>シ</t>
    </rPh>
    <rPh sb="3" eb="4">
      <t>メイ</t>
    </rPh>
    <phoneticPr fontId="2"/>
  </si>
  <si>
    <t>No</t>
    <phoneticPr fontId="2"/>
  </si>
  <si>
    <t>姓と名の間にｽﾍﾟｰｽ</t>
    <rPh sb="0" eb="1">
      <t>セイ</t>
    </rPh>
    <rPh sb="2" eb="3">
      <t>メイ</t>
    </rPh>
    <rPh sb="4" eb="5">
      <t>アイダ</t>
    </rPh>
    <phoneticPr fontId="2"/>
  </si>
  <si>
    <t>玉名女子</t>
  </si>
  <si>
    <t>学年</t>
    <rPh sb="0" eb="2">
      <t>ガクネン</t>
    </rPh>
    <phoneticPr fontId="2"/>
  </si>
  <si>
    <t>生年月日</t>
    <rPh sb="0" eb="2">
      <t>セイネン</t>
    </rPh>
    <rPh sb="2" eb="4">
      <t>ガッピ</t>
    </rPh>
    <phoneticPr fontId="2"/>
  </si>
  <si>
    <t>○</t>
    <phoneticPr fontId="2"/>
  </si>
  <si>
    <t>済々黌</t>
  </si>
  <si>
    <t>牛深</t>
  </si>
  <si>
    <t>熊本</t>
  </si>
  <si>
    <t>熊本西</t>
  </si>
  <si>
    <t>熊本商</t>
  </si>
  <si>
    <t>北稜</t>
  </si>
  <si>
    <t>玉名工</t>
  </si>
  <si>
    <t>鹿本</t>
  </si>
  <si>
    <t>鹿本商工</t>
  </si>
  <si>
    <t>鹿本農</t>
  </si>
  <si>
    <t>菊池</t>
  </si>
  <si>
    <t>菊池農</t>
  </si>
  <si>
    <t>大津</t>
  </si>
  <si>
    <t>翔陽</t>
  </si>
  <si>
    <t>小国</t>
  </si>
  <si>
    <t>高森</t>
  </si>
  <si>
    <t>御船</t>
  </si>
  <si>
    <t>甲佐</t>
  </si>
  <si>
    <t>矢部</t>
  </si>
  <si>
    <t>宇土</t>
  </si>
  <si>
    <t>松橋</t>
  </si>
  <si>
    <t>小川工</t>
  </si>
  <si>
    <t>八代</t>
  </si>
  <si>
    <t>八代東</t>
  </si>
  <si>
    <t>八代工</t>
  </si>
  <si>
    <t>八代農</t>
  </si>
  <si>
    <t>芦北</t>
  </si>
  <si>
    <t>人吉</t>
  </si>
  <si>
    <t>南稜</t>
  </si>
  <si>
    <t>球磨工</t>
  </si>
  <si>
    <t>天草</t>
  </si>
  <si>
    <t>天草工</t>
  </si>
  <si>
    <t>熊本北</t>
  </si>
  <si>
    <t>東稜</t>
  </si>
  <si>
    <t>熊本聾</t>
  </si>
  <si>
    <t>九州学院</t>
  </si>
  <si>
    <t>尚絅</t>
  </si>
  <si>
    <t>開新</t>
  </si>
  <si>
    <t>慶誠</t>
  </si>
  <si>
    <t>秀岳館</t>
  </si>
  <si>
    <t>有明</t>
  </si>
  <si>
    <t>文徳</t>
  </si>
  <si>
    <t>真和</t>
  </si>
  <si>
    <t>城北</t>
  </si>
  <si>
    <t>種目名</t>
    <rPh sb="0" eb="2">
      <t>シュモク</t>
    </rPh>
    <rPh sb="2" eb="3">
      <t>メイ</t>
    </rPh>
    <phoneticPr fontId="2"/>
  </si>
  <si>
    <t>最高記録</t>
    <rPh sb="0" eb="2">
      <t>サイコウ</t>
    </rPh>
    <rPh sb="2" eb="4">
      <t>キロク</t>
    </rPh>
    <phoneticPr fontId="2"/>
  </si>
  <si>
    <t>S1</t>
    <phoneticPr fontId="2"/>
  </si>
  <si>
    <t>S2</t>
    <phoneticPr fontId="2"/>
  </si>
  <si>
    <t>S3</t>
    <phoneticPr fontId="2"/>
  </si>
  <si>
    <t>DB</t>
    <phoneticPr fontId="2"/>
  </si>
  <si>
    <t>登録番号</t>
    <rPh sb="0" eb="2">
      <t>トウロク</t>
    </rPh>
    <rPh sb="2" eb="4">
      <t>バンゴウ</t>
    </rPh>
    <phoneticPr fontId="2"/>
  </si>
  <si>
    <t>男子種目</t>
    <rPh sb="0" eb="2">
      <t>ダンシ</t>
    </rPh>
    <rPh sb="2" eb="4">
      <t>シュモク</t>
    </rPh>
    <phoneticPr fontId="2"/>
  </si>
  <si>
    <t>女子種目</t>
    <rPh sb="0" eb="2">
      <t>ジョシ</t>
    </rPh>
    <rPh sb="2" eb="4">
      <t>シュモク</t>
    </rPh>
    <phoneticPr fontId="2"/>
  </si>
  <si>
    <t>学校長名：</t>
    <rPh sb="0" eb="3">
      <t>ガッコウチョウ</t>
    </rPh>
    <rPh sb="3" eb="4">
      <t>メイ</t>
    </rPh>
    <phoneticPr fontId="2"/>
  </si>
  <si>
    <t>熊本国府</t>
  </si>
  <si>
    <t>熊本信愛</t>
  </si>
  <si>
    <t>熊本中央</t>
  </si>
  <si>
    <t>内　　　訳</t>
    <rPh sb="0" eb="1">
      <t>ウチ</t>
    </rPh>
    <rPh sb="4" eb="5">
      <t>ヤク</t>
    </rPh>
    <phoneticPr fontId="2"/>
  </si>
  <si>
    <t>湧心館</t>
  </si>
  <si>
    <t>N1</t>
    <phoneticPr fontId="2"/>
  </si>
  <si>
    <t>N2</t>
    <phoneticPr fontId="2"/>
  </si>
  <si>
    <t>参加料請求明細</t>
    <rPh sb="0" eb="2">
      <t>サンカ</t>
    </rPh>
    <rPh sb="2" eb="3">
      <t>リョウ</t>
    </rPh>
    <rPh sb="3" eb="5">
      <t>セイキュウ</t>
    </rPh>
    <rPh sb="5" eb="7">
      <t>メイサイ</t>
    </rPh>
    <phoneticPr fontId="2"/>
  </si>
  <si>
    <t>追加登録料</t>
    <rPh sb="0" eb="2">
      <t>ツイカ</t>
    </rPh>
    <rPh sb="2" eb="4">
      <t>トウロク</t>
    </rPh>
    <rPh sb="4" eb="5">
      <t>リョウ</t>
    </rPh>
    <phoneticPr fontId="2"/>
  </si>
  <si>
    <t>１年</t>
    <rPh sb="1" eb="2">
      <t>ネン</t>
    </rPh>
    <phoneticPr fontId="2"/>
  </si>
  <si>
    <t>２年</t>
    <rPh sb="1" eb="2">
      <t>ネン</t>
    </rPh>
    <phoneticPr fontId="2"/>
  </si>
  <si>
    <t>水俣</t>
  </si>
  <si>
    <t>３年</t>
    <rPh sb="1" eb="2">
      <t>ネン</t>
    </rPh>
    <phoneticPr fontId="2"/>
  </si>
  <si>
    <t>1年１００ｍ</t>
    <rPh sb="1" eb="2">
      <t>ネン</t>
    </rPh>
    <phoneticPr fontId="2"/>
  </si>
  <si>
    <t>必由館</t>
  </si>
  <si>
    <t>千原台</t>
  </si>
  <si>
    <t>種目</t>
    <phoneticPr fontId="2"/>
  </si>
  <si>
    <t>種目</t>
    <rPh sb="0" eb="2">
      <t>シュモク</t>
    </rPh>
    <phoneticPr fontId="2"/>
  </si>
  <si>
    <t>1年３０００ｍ</t>
    <rPh sb="1" eb="2">
      <t>ネン</t>
    </rPh>
    <phoneticPr fontId="2"/>
  </si>
  <si>
    <t>1年走高跳</t>
    <rPh sb="1" eb="2">
      <t>ネン</t>
    </rPh>
    <rPh sb="2" eb="3">
      <t>ハシ</t>
    </rPh>
    <rPh sb="3" eb="4">
      <t>タカ</t>
    </rPh>
    <rPh sb="4" eb="5">
      <t>ト</t>
    </rPh>
    <phoneticPr fontId="2"/>
  </si>
  <si>
    <t>1年走幅跳</t>
    <rPh sb="1" eb="2">
      <t>ネン</t>
    </rPh>
    <rPh sb="2" eb="3">
      <t>ソウ</t>
    </rPh>
    <rPh sb="3" eb="5">
      <t>ハバトビ</t>
    </rPh>
    <rPh sb="4" eb="5">
      <t>ト</t>
    </rPh>
    <phoneticPr fontId="2"/>
  </si>
  <si>
    <t>1年円盤投</t>
    <rPh sb="1" eb="2">
      <t>ネン</t>
    </rPh>
    <rPh sb="2" eb="4">
      <t>エンバン</t>
    </rPh>
    <rPh sb="4" eb="5">
      <t>ナ</t>
    </rPh>
    <phoneticPr fontId="2"/>
  </si>
  <si>
    <t>1年ﾊﾝﾏｰ投</t>
    <rPh sb="1" eb="2">
      <t>ネン</t>
    </rPh>
    <rPh sb="6" eb="7">
      <t>ナ</t>
    </rPh>
    <phoneticPr fontId="2"/>
  </si>
  <si>
    <t>1年やり投</t>
    <rPh sb="1" eb="2">
      <t>ネン</t>
    </rPh>
    <rPh sb="4" eb="5">
      <t>ナ</t>
    </rPh>
    <phoneticPr fontId="2"/>
  </si>
  <si>
    <t>1年棒高跳</t>
    <rPh sb="1" eb="2">
      <t>ネン</t>
    </rPh>
    <rPh sb="2" eb="3">
      <t>ボウ</t>
    </rPh>
    <rPh sb="3" eb="4">
      <t>タカ</t>
    </rPh>
    <rPh sb="4" eb="5">
      <t>ト</t>
    </rPh>
    <phoneticPr fontId="2"/>
  </si>
  <si>
    <t>1年１５００ｍ</t>
    <rPh sb="1" eb="2">
      <t>ネン</t>
    </rPh>
    <phoneticPr fontId="2"/>
  </si>
  <si>
    <t>１年走高跳</t>
    <rPh sb="1" eb="2">
      <t>ネン</t>
    </rPh>
    <rPh sb="2" eb="3">
      <t>ハシ</t>
    </rPh>
    <rPh sb="3" eb="4">
      <t>タカ</t>
    </rPh>
    <rPh sb="4" eb="5">
      <t>ト</t>
    </rPh>
    <phoneticPr fontId="2"/>
  </si>
  <si>
    <t>１年棒高跳</t>
    <rPh sb="1" eb="2">
      <t>ネン</t>
    </rPh>
    <rPh sb="2" eb="3">
      <t>ボウ</t>
    </rPh>
    <rPh sb="3" eb="4">
      <t>タカ</t>
    </rPh>
    <rPh sb="4" eb="5">
      <t>ト</t>
    </rPh>
    <phoneticPr fontId="2"/>
  </si>
  <si>
    <t>１年走幅跳</t>
    <rPh sb="1" eb="2">
      <t>ネン</t>
    </rPh>
    <rPh sb="2" eb="3">
      <t>ハシ</t>
    </rPh>
    <rPh sb="3" eb="4">
      <t>ハバ</t>
    </rPh>
    <rPh sb="4" eb="5">
      <t>ト</t>
    </rPh>
    <phoneticPr fontId="2"/>
  </si>
  <si>
    <t>１年砲丸投</t>
    <rPh sb="1" eb="2">
      <t>ネン</t>
    </rPh>
    <rPh sb="2" eb="4">
      <t>ホウガン</t>
    </rPh>
    <rPh sb="4" eb="5">
      <t>ナ</t>
    </rPh>
    <phoneticPr fontId="2"/>
  </si>
  <si>
    <t>１年円盤投</t>
    <rPh sb="1" eb="2">
      <t>ネン</t>
    </rPh>
    <rPh sb="2" eb="4">
      <t>エンバン</t>
    </rPh>
    <rPh sb="4" eb="5">
      <t>ナ</t>
    </rPh>
    <phoneticPr fontId="2"/>
  </si>
  <si>
    <t>１年ﾊﾝﾏｰ投</t>
    <rPh sb="1" eb="2">
      <t>ネン</t>
    </rPh>
    <rPh sb="6" eb="7">
      <t>ナ</t>
    </rPh>
    <phoneticPr fontId="2"/>
  </si>
  <si>
    <t>１年やり投</t>
    <rPh sb="1" eb="2">
      <t>ネン</t>
    </rPh>
    <rPh sb="4" eb="5">
      <t>ナ</t>
    </rPh>
    <phoneticPr fontId="2"/>
  </si>
  <si>
    <t>4X100R</t>
    <phoneticPr fontId="2"/>
  </si>
  <si>
    <t>4X400R</t>
    <phoneticPr fontId="2"/>
  </si>
  <si>
    <t>1年２００ｍ</t>
    <rPh sb="1" eb="2">
      <t>ネン</t>
    </rPh>
    <phoneticPr fontId="2"/>
  </si>
  <si>
    <t>1年４００ｍ</t>
    <rPh sb="1" eb="2">
      <t>ネン</t>
    </rPh>
    <phoneticPr fontId="2"/>
  </si>
  <si>
    <t>1年３０００ｍＳＣ</t>
    <rPh sb="1" eb="2">
      <t>ネン</t>
    </rPh>
    <phoneticPr fontId="2"/>
  </si>
  <si>
    <t>1年三段跳</t>
    <rPh sb="1" eb="2">
      <t>ネン</t>
    </rPh>
    <rPh sb="2" eb="5">
      <t>サンダントビ</t>
    </rPh>
    <phoneticPr fontId="2"/>
  </si>
  <si>
    <t>1年砲丸投</t>
    <rPh sb="1" eb="2">
      <t>ネン</t>
    </rPh>
    <rPh sb="2" eb="4">
      <t>ホウガン</t>
    </rPh>
    <rPh sb="4" eb="5">
      <t>ナ</t>
    </rPh>
    <phoneticPr fontId="2"/>
  </si>
  <si>
    <t>1年３０００ｍＷ</t>
    <rPh sb="1" eb="2">
      <t>ネン</t>
    </rPh>
    <phoneticPr fontId="2"/>
  </si>
  <si>
    <t>4×100mR</t>
    <phoneticPr fontId="2"/>
  </si>
  <si>
    <t>４×400mR</t>
    <phoneticPr fontId="2"/>
  </si>
  <si>
    <t>１年三段跳</t>
    <rPh sb="1" eb="2">
      <t>ネン</t>
    </rPh>
    <rPh sb="2" eb="4">
      <t>サンダン</t>
    </rPh>
    <rPh sb="4" eb="5">
      <t>ト</t>
    </rPh>
    <phoneticPr fontId="2"/>
  </si>
  <si>
    <t>2年１００ｍ</t>
    <rPh sb="1" eb="2">
      <t>ネン</t>
    </rPh>
    <phoneticPr fontId="2"/>
  </si>
  <si>
    <t>2年２００ｍ</t>
    <rPh sb="1" eb="2">
      <t>ネン</t>
    </rPh>
    <phoneticPr fontId="2"/>
  </si>
  <si>
    <t>2年４００ｍ</t>
    <rPh sb="1" eb="2">
      <t>ネン</t>
    </rPh>
    <phoneticPr fontId="2"/>
  </si>
  <si>
    <t>2年１５００ｍ</t>
    <rPh sb="1" eb="2">
      <t>ネン</t>
    </rPh>
    <phoneticPr fontId="2"/>
  </si>
  <si>
    <t>2年３０００ｍ</t>
    <rPh sb="1" eb="2">
      <t>ネン</t>
    </rPh>
    <phoneticPr fontId="2"/>
  </si>
  <si>
    <t>2年３０００ｍＳＣ</t>
    <rPh sb="1" eb="2">
      <t>ネン</t>
    </rPh>
    <phoneticPr fontId="2"/>
  </si>
  <si>
    <t>2年３０００ｍＷ</t>
    <rPh sb="1" eb="2">
      <t>ネン</t>
    </rPh>
    <phoneticPr fontId="2"/>
  </si>
  <si>
    <t>2年走高跳</t>
    <rPh sb="1" eb="2">
      <t>ネン</t>
    </rPh>
    <rPh sb="2" eb="3">
      <t>ハシ</t>
    </rPh>
    <rPh sb="3" eb="4">
      <t>タカ</t>
    </rPh>
    <rPh sb="4" eb="5">
      <t>ト</t>
    </rPh>
    <phoneticPr fontId="2"/>
  </si>
  <si>
    <t>2年棒高跳</t>
    <rPh sb="1" eb="2">
      <t>ネン</t>
    </rPh>
    <rPh sb="2" eb="3">
      <t>ボウ</t>
    </rPh>
    <rPh sb="3" eb="4">
      <t>タカ</t>
    </rPh>
    <rPh sb="4" eb="5">
      <t>ト</t>
    </rPh>
    <phoneticPr fontId="2"/>
  </si>
  <si>
    <t>2年走幅跳</t>
    <rPh sb="1" eb="2">
      <t>ネン</t>
    </rPh>
    <rPh sb="2" eb="3">
      <t>ソウ</t>
    </rPh>
    <rPh sb="3" eb="5">
      <t>ハバトビ</t>
    </rPh>
    <rPh sb="4" eb="5">
      <t>ト</t>
    </rPh>
    <phoneticPr fontId="2"/>
  </si>
  <si>
    <t>2年三段跳</t>
    <rPh sb="1" eb="2">
      <t>ネン</t>
    </rPh>
    <rPh sb="2" eb="5">
      <t>サンダントビ</t>
    </rPh>
    <phoneticPr fontId="2"/>
  </si>
  <si>
    <t>2年円盤投</t>
    <rPh sb="1" eb="2">
      <t>ネン</t>
    </rPh>
    <rPh sb="2" eb="4">
      <t>エンバン</t>
    </rPh>
    <rPh sb="4" eb="5">
      <t>ナ</t>
    </rPh>
    <phoneticPr fontId="2"/>
  </si>
  <si>
    <t>2年砲丸投</t>
    <rPh sb="1" eb="2">
      <t>ネン</t>
    </rPh>
    <rPh sb="2" eb="4">
      <t>ホウガン</t>
    </rPh>
    <rPh sb="4" eb="5">
      <t>ナ</t>
    </rPh>
    <phoneticPr fontId="2"/>
  </si>
  <si>
    <t>2年ﾊﾝﾏｰ投</t>
    <rPh sb="1" eb="2">
      <t>ネン</t>
    </rPh>
    <rPh sb="6" eb="7">
      <t>ナ</t>
    </rPh>
    <phoneticPr fontId="2"/>
  </si>
  <si>
    <t>2年やり投</t>
    <rPh sb="1" eb="2">
      <t>ネン</t>
    </rPh>
    <rPh sb="4" eb="5">
      <t>ナ</t>
    </rPh>
    <phoneticPr fontId="2"/>
  </si>
  <si>
    <t>3年１００ｍ</t>
    <rPh sb="1" eb="2">
      <t>ネン</t>
    </rPh>
    <phoneticPr fontId="2"/>
  </si>
  <si>
    <t>3年２００ｍ</t>
    <rPh sb="1" eb="2">
      <t>ネン</t>
    </rPh>
    <phoneticPr fontId="2"/>
  </si>
  <si>
    <t>3年４００ｍ</t>
    <rPh sb="1" eb="2">
      <t>ネン</t>
    </rPh>
    <phoneticPr fontId="2"/>
  </si>
  <si>
    <t>3年１５００ｍ</t>
    <rPh sb="1" eb="2">
      <t>ネン</t>
    </rPh>
    <phoneticPr fontId="2"/>
  </si>
  <si>
    <t>3年３０００ｍ</t>
    <rPh sb="1" eb="2">
      <t>ネン</t>
    </rPh>
    <phoneticPr fontId="2"/>
  </si>
  <si>
    <t>3年３０００ｍＳＣ</t>
    <rPh sb="1" eb="2">
      <t>ネン</t>
    </rPh>
    <phoneticPr fontId="2"/>
  </si>
  <si>
    <t>3年３０００ｍＷ</t>
    <rPh sb="1" eb="2">
      <t>ネン</t>
    </rPh>
    <phoneticPr fontId="2"/>
  </si>
  <si>
    <t>3年走高跳</t>
    <rPh sb="1" eb="2">
      <t>ネン</t>
    </rPh>
    <rPh sb="2" eb="3">
      <t>ハシ</t>
    </rPh>
    <rPh sb="3" eb="4">
      <t>タカ</t>
    </rPh>
    <rPh sb="4" eb="5">
      <t>ト</t>
    </rPh>
    <phoneticPr fontId="2"/>
  </si>
  <si>
    <t>3年棒高跳</t>
    <rPh sb="1" eb="2">
      <t>ネン</t>
    </rPh>
    <rPh sb="2" eb="3">
      <t>ボウ</t>
    </rPh>
    <rPh sb="3" eb="4">
      <t>タカ</t>
    </rPh>
    <rPh sb="4" eb="5">
      <t>ト</t>
    </rPh>
    <phoneticPr fontId="2"/>
  </si>
  <si>
    <t>3年走幅跳</t>
    <rPh sb="1" eb="2">
      <t>ネン</t>
    </rPh>
    <rPh sb="2" eb="3">
      <t>ソウ</t>
    </rPh>
    <rPh sb="3" eb="5">
      <t>ハバトビ</t>
    </rPh>
    <rPh sb="4" eb="5">
      <t>ト</t>
    </rPh>
    <phoneticPr fontId="2"/>
  </si>
  <si>
    <t>3年三段跳</t>
    <rPh sb="1" eb="2">
      <t>ネン</t>
    </rPh>
    <rPh sb="2" eb="5">
      <t>サンダントビ</t>
    </rPh>
    <phoneticPr fontId="2"/>
  </si>
  <si>
    <t>3年円盤投</t>
    <rPh sb="1" eb="2">
      <t>ネン</t>
    </rPh>
    <rPh sb="2" eb="4">
      <t>エンバン</t>
    </rPh>
    <rPh sb="4" eb="5">
      <t>ナ</t>
    </rPh>
    <phoneticPr fontId="2"/>
  </si>
  <si>
    <t>3年砲丸投</t>
    <rPh sb="1" eb="2">
      <t>ネン</t>
    </rPh>
    <rPh sb="2" eb="4">
      <t>ホウガン</t>
    </rPh>
    <rPh sb="4" eb="5">
      <t>ナ</t>
    </rPh>
    <phoneticPr fontId="2"/>
  </si>
  <si>
    <t>3年ﾊﾝﾏｰ投</t>
    <rPh sb="1" eb="2">
      <t>ネン</t>
    </rPh>
    <rPh sb="6" eb="7">
      <t>ナ</t>
    </rPh>
    <phoneticPr fontId="2"/>
  </si>
  <si>
    <t>3年やり投</t>
    <rPh sb="1" eb="2">
      <t>ネン</t>
    </rPh>
    <rPh sb="4" eb="5">
      <t>ナ</t>
    </rPh>
    <phoneticPr fontId="2"/>
  </si>
  <si>
    <t>2年走幅跳</t>
    <rPh sb="1" eb="2">
      <t>ネン</t>
    </rPh>
    <rPh sb="2" eb="3">
      <t>ハシ</t>
    </rPh>
    <rPh sb="3" eb="4">
      <t>ハバ</t>
    </rPh>
    <rPh sb="4" eb="5">
      <t>ト</t>
    </rPh>
    <phoneticPr fontId="2"/>
  </si>
  <si>
    <t>2年三段跳</t>
    <rPh sb="1" eb="2">
      <t>ネン</t>
    </rPh>
    <rPh sb="2" eb="4">
      <t>サンダン</t>
    </rPh>
    <rPh sb="4" eb="5">
      <t>ト</t>
    </rPh>
    <phoneticPr fontId="2"/>
  </si>
  <si>
    <t>3年走幅跳</t>
    <rPh sb="1" eb="2">
      <t>ネン</t>
    </rPh>
    <rPh sb="2" eb="3">
      <t>ハシ</t>
    </rPh>
    <rPh sb="3" eb="4">
      <t>ハバ</t>
    </rPh>
    <rPh sb="4" eb="5">
      <t>ト</t>
    </rPh>
    <phoneticPr fontId="2"/>
  </si>
  <si>
    <t>3年三段跳</t>
    <rPh sb="1" eb="2">
      <t>ネン</t>
    </rPh>
    <rPh sb="2" eb="4">
      <t>サンダン</t>
    </rPh>
    <rPh sb="4" eb="5">
      <t>ト</t>
    </rPh>
    <phoneticPr fontId="2"/>
  </si>
  <si>
    <t>岱志</t>
    <rPh sb="0" eb="1">
      <t>タイ</t>
    </rPh>
    <rPh sb="1" eb="2">
      <t>シ</t>
    </rPh>
    <phoneticPr fontId="1"/>
  </si>
  <si>
    <t>阿蘇中央</t>
    <rPh sb="2" eb="4">
      <t>チュウオウ</t>
    </rPh>
    <phoneticPr fontId="1"/>
  </si>
  <si>
    <t>八代清流</t>
    <rPh sb="2" eb="4">
      <t>セイリュウ</t>
    </rPh>
    <phoneticPr fontId="1"/>
  </si>
  <si>
    <t>球磨中央</t>
    <rPh sb="0" eb="2">
      <t>クマ</t>
    </rPh>
    <rPh sb="2" eb="4">
      <t>チュウオウ</t>
    </rPh>
    <phoneticPr fontId="1"/>
  </si>
  <si>
    <t>拓心本渡</t>
    <rPh sb="0" eb="1">
      <t>タク</t>
    </rPh>
    <rPh sb="1" eb="2">
      <t>シン</t>
    </rPh>
    <rPh sb="2" eb="4">
      <t>ホンド</t>
    </rPh>
    <phoneticPr fontId="1"/>
  </si>
  <si>
    <t>上天草</t>
    <rPh sb="0" eb="1">
      <t>ウエ</t>
    </rPh>
    <rPh sb="1" eb="3">
      <t>アマクサ</t>
    </rPh>
    <phoneticPr fontId="1"/>
  </si>
  <si>
    <t>東海大星翔</t>
    <rPh sb="3" eb="4">
      <t>ホシ</t>
    </rPh>
    <rPh sb="4" eb="5">
      <t>ショウ</t>
    </rPh>
    <phoneticPr fontId="1"/>
  </si>
  <si>
    <t>熊本マリスト</t>
    <rPh sb="0" eb="2">
      <t>クマモト</t>
    </rPh>
    <phoneticPr fontId="1"/>
  </si>
  <si>
    <t>ルーテル学院</t>
    <rPh sb="4" eb="6">
      <t>ガクイン</t>
    </rPh>
    <phoneticPr fontId="1"/>
  </si>
  <si>
    <t>熊本盲</t>
    <rPh sb="0" eb="2">
      <t>クマモト</t>
    </rPh>
    <rPh sb="2" eb="3">
      <t>モウ</t>
    </rPh>
    <phoneticPr fontId="1"/>
  </si>
  <si>
    <t>かがやき支援</t>
    <rPh sb="4" eb="6">
      <t>シエン</t>
    </rPh>
    <phoneticPr fontId="1"/>
  </si>
  <si>
    <t>はばたき支援</t>
  </si>
  <si>
    <t>ひのくに支援</t>
  </si>
  <si>
    <t>鏡わかあゆ</t>
  </si>
  <si>
    <t>熊本高専熊本</t>
    <rPh sb="4" eb="6">
      <t>クマモト</t>
    </rPh>
    <phoneticPr fontId="1"/>
  </si>
  <si>
    <t>熊本高専八代</t>
    <rPh sb="4" eb="6">
      <t>ヤツシロ</t>
    </rPh>
    <phoneticPr fontId="1"/>
  </si>
  <si>
    <r>
      <t xml:space="preserve">  </t>
    </r>
    <r>
      <rPr>
        <b/>
        <sz val="11"/>
        <rFont val="ＭＳ Ｐゴシック"/>
        <family val="3"/>
        <charset val="128"/>
      </rPr>
      <t>メール申込先　　西口　賢士(熊本中央高)　ｱﾄﾞﾚｽ</t>
    </r>
    <r>
      <rPr>
        <sz val="11"/>
        <rFont val="ＭＳ Ｐゴシック"/>
        <family val="3"/>
        <charset val="128"/>
      </rPr>
      <t>　west.s.o@live.jp</t>
    </r>
    <r>
      <rPr>
        <b/>
        <sz val="11"/>
        <rFont val="ＭＳ Ｐゴシック"/>
        <family val="3"/>
        <charset val="128"/>
      </rPr>
      <t xml:space="preserve">
　　　　　　　　　　　　８月１９日（月）１２：００必着
　振込先　　　 ゆうちょ銀行利用　記号17170  番号37000091　
　　　　　　　　　ゆうちょ銀行以外  店名七一八  店番718  普通預金  3700009
　　　　　　　　　</t>
    </r>
    <r>
      <rPr>
        <b/>
        <sz val="11"/>
        <color indexed="10"/>
        <rFont val="ＭＳ Ｐゴシック"/>
        <family val="3"/>
        <charset val="128"/>
      </rPr>
      <t>口座名義：競技力向上委員会</t>
    </r>
    <rPh sb="10" eb="12">
      <t>ニシグチ</t>
    </rPh>
    <rPh sb="13" eb="14">
      <t>ケン</t>
    </rPh>
    <rPh sb="14" eb="15">
      <t>シ</t>
    </rPh>
    <rPh sb="16" eb="17">
      <t>クマ</t>
    </rPh>
    <rPh sb="17" eb="18">
      <t>ホン</t>
    </rPh>
    <rPh sb="18" eb="20">
      <t>チュウオウ</t>
    </rPh>
    <rPh sb="59" eb="60">
      <t>ガツ</t>
    </rPh>
    <rPh sb="62" eb="63">
      <t>ヒ</t>
    </rPh>
    <rPh sb="64" eb="65">
      <t>ゲツ</t>
    </rPh>
    <rPh sb="71" eb="73">
      <t>ヒッチャク</t>
    </rPh>
    <rPh sb="75" eb="76">
      <t>コミ</t>
    </rPh>
    <rPh sb="76" eb="77">
      <t xml:space="preserve">
</t>
    </rPh>
    <rPh sb="77" eb="78">
      <t>サキ</t>
    </rPh>
    <rPh sb="88" eb="90">
      <t>リヨウ</t>
    </rPh>
    <rPh sb="91" eb="93">
      <t>キゴウ</t>
    </rPh>
    <rPh sb="100" eb="102">
      <t>バンゴウ</t>
    </rPh>
    <rPh sb="125" eb="127">
      <t>ギンコウ</t>
    </rPh>
    <rPh sb="127" eb="129">
      <t>イガイ</t>
    </rPh>
    <rPh sb="131" eb="133">
      <t>テンメイ</t>
    </rPh>
    <rPh sb="133" eb="134">
      <t>ナナ</t>
    </rPh>
    <rPh sb="134" eb="135">
      <t>イチ</t>
    </rPh>
    <rPh sb="135" eb="136">
      <t>ハチ</t>
    </rPh>
    <rPh sb="138" eb="140">
      <t>ミセバン</t>
    </rPh>
    <rPh sb="145" eb="147">
      <t>フツウ</t>
    </rPh>
    <rPh sb="147" eb="149">
      <t>ヨキン</t>
    </rPh>
    <phoneticPr fontId="2"/>
  </si>
  <si>
    <t>西村 琉花</t>
  </si>
  <si>
    <t>ﾆｼﾑﾗ ﾙｶ</t>
  </si>
  <si>
    <t>松藤 実来</t>
  </si>
  <si>
    <t>ﾏﾂﾌｼﾞ ﾐｸ</t>
  </si>
  <si>
    <t>隈部 凪紗</t>
  </si>
  <si>
    <t>ｸﾏﾍﾞ ﾅｷﾞｻ</t>
  </si>
  <si>
    <t>北口 愛</t>
  </si>
  <si>
    <t>ｷﾀｸﾞﾁ ｱｲ</t>
  </si>
  <si>
    <t>今屋 沙和子</t>
  </si>
  <si>
    <t>ｲﾏﾔ ｻﾜｺ</t>
  </si>
  <si>
    <t>古閑 はなこ</t>
  </si>
  <si>
    <t>ｺｶﾞ ﾊﾅｺ</t>
  </si>
  <si>
    <t>川畑 果鈴</t>
  </si>
  <si>
    <t>ｶﾜﾊﾞﾀ ｶﾘﾝ</t>
  </si>
  <si>
    <t>佐野 美胡</t>
  </si>
  <si>
    <t>ｻﾉ ﾐｳ</t>
  </si>
  <si>
    <t>飯干 那奈</t>
  </si>
  <si>
    <t>ｲｲﾎｼ ﾅﾅ</t>
  </si>
  <si>
    <t>成松 明莉</t>
  </si>
  <si>
    <t>ﾅﾘﾏﾂ ｱｶﾘ</t>
  </si>
  <si>
    <t>恒松 晴</t>
  </si>
  <si>
    <t>ﾂﾈﾏﾂ ﾊﾙ</t>
  </si>
  <si>
    <t>宮﨑 芙美</t>
  </si>
  <si>
    <t>ﾐﾔｻﾞｷ ﾌﾐ</t>
  </si>
  <si>
    <t>牛島 未來</t>
  </si>
  <si>
    <t>ｳｼｼﾞﾏ ﾐﾗｲ</t>
  </si>
  <si>
    <t>北野 レイラ</t>
  </si>
  <si>
    <t>ｷﾀﾉ ﾚｲﾗ</t>
  </si>
  <si>
    <t>飯田 琴心</t>
  </si>
  <si>
    <t>ｲｲﾀﾞ ｺﾄﾐ</t>
  </si>
  <si>
    <t>山田 美心</t>
  </si>
  <si>
    <t>ﾔﾏﾀﾞ ﾐｺ</t>
  </si>
  <si>
    <t>桐原 心和</t>
  </si>
  <si>
    <t>ｷﾘﾊﾗ ｺｺﾅ</t>
  </si>
  <si>
    <t>佐々木 美弥</t>
  </si>
  <si>
    <t>ｻｻｷ ﾐﾐ</t>
  </si>
  <si>
    <t>小山 桃子</t>
  </si>
  <si>
    <t>ｵﾔﾏ ﾓﾓｺ</t>
  </si>
  <si>
    <t>田浦 咲弥</t>
  </si>
  <si>
    <t>ﾀｳﾗ ｻﾔ</t>
  </si>
  <si>
    <t>田中 彩葉</t>
  </si>
  <si>
    <t>ﾀﾅｶ ｲﾛﾊ</t>
  </si>
  <si>
    <t>中島 瑠々</t>
  </si>
  <si>
    <t>ﾅｶｼﾏ ﾙﾙ</t>
  </si>
  <si>
    <t>浦島 美里</t>
  </si>
  <si>
    <t>ｳﾗｼﾏ ﾐｻﾄ</t>
  </si>
  <si>
    <t>吉田 日和</t>
  </si>
  <si>
    <t>ﾖｼﾀﾞ ﾋﾖﾘ</t>
  </si>
  <si>
    <t>内野 結稀奈</t>
  </si>
  <si>
    <t>ｳﾁﾉ ﾕｷﾅ</t>
  </si>
  <si>
    <t>野村 瑠香</t>
  </si>
  <si>
    <t>ﾉﾑﾗ ﾙｶ</t>
  </si>
  <si>
    <t>河野 葵</t>
  </si>
  <si>
    <t>ｶﾜﾉ ｱｵｲ</t>
  </si>
  <si>
    <t>倉岡 優里</t>
  </si>
  <si>
    <t>ｸﾗｵｶ ﾕﾘ</t>
  </si>
  <si>
    <t>末藤 心南子</t>
  </si>
  <si>
    <t>ｽｴﾌｼﾞ ﾐﾅﾐ</t>
  </si>
  <si>
    <t>清田 美結</t>
  </si>
  <si>
    <t>ｷﾖﾀ ﾐﾕ</t>
  </si>
  <si>
    <t>土屋 向日葵</t>
  </si>
  <si>
    <t>ﾂﾁﾔ ﾋﾏﾜﾘ</t>
  </si>
  <si>
    <t>小池 凜</t>
  </si>
  <si>
    <t>ｺｲｹ ﾘﾝ</t>
  </si>
  <si>
    <t>鎌田 あかり</t>
  </si>
  <si>
    <t>ｶﾏﾀ ｱｶﾘ</t>
  </si>
  <si>
    <t>桑野 萌優</t>
  </si>
  <si>
    <t>ｸﾜﾉ ﾓﾕ</t>
  </si>
  <si>
    <t>坂口 穂波</t>
  </si>
  <si>
    <t>ｻｶｸﾞﾁ ﾎﾅﾐ</t>
  </si>
  <si>
    <t>坂田 涼葉</t>
  </si>
  <si>
    <t>ｻｶﾀ ｽｽﾞﾊ</t>
  </si>
  <si>
    <t>柿原 愛奈</t>
  </si>
  <si>
    <t>ｶｷﾊﾗ ｱｲﾅ</t>
  </si>
  <si>
    <t>後藤 莉乃</t>
  </si>
  <si>
    <t>ｺﾞﾄｳ ﾘﾉ</t>
  </si>
  <si>
    <t>金子 礼</t>
  </si>
  <si>
    <t>ｶﾈｺ ﾚｲ</t>
  </si>
  <si>
    <t>荒木 優羽</t>
  </si>
  <si>
    <t>ｱﾗｷ ﾕｳ</t>
  </si>
  <si>
    <t>梅本 翔華</t>
  </si>
  <si>
    <t>ｳﾒﾓﾄ ｼｮｳｶ</t>
  </si>
  <si>
    <t>本川 瑠樺</t>
  </si>
  <si>
    <t>ﾎﾝｶﾜ ﾙｶ</t>
  </si>
  <si>
    <t>瀬口 真里菜</t>
  </si>
  <si>
    <t>ｾｸﾞﾁ ﾏﾘﾅ</t>
  </si>
  <si>
    <t>今村 美琴</t>
  </si>
  <si>
    <t>ｲﾏﾑﾗ ﾐｺﾄ</t>
  </si>
  <si>
    <t>中嶋 水紀</t>
  </si>
  <si>
    <t>ﾅｶｼﾏ ﾐｽﾞｷ</t>
  </si>
  <si>
    <t>薮 陽菜乃</t>
  </si>
  <si>
    <t>ﾔﾌﾞ ﾋﾅﾉ</t>
  </si>
  <si>
    <t>中村 朱莉</t>
  </si>
  <si>
    <t>ﾅｶﾑﾗ ｱｶﾘ</t>
  </si>
  <si>
    <t>古庄 望</t>
  </si>
  <si>
    <t>ﾌﾙｼｮｳ ﾉｿﾞﾐ</t>
  </si>
  <si>
    <t>大塚 茉瑠杏</t>
  </si>
  <si>
    <t>ｵｵﾂｶ ﾏﾘｱ</t>
  </si>
  <si>
    <t>竹村 優花</t>
  </si>
  <si>
    <t>ﾀｹﾑﾗ ﾕﾅ</t>
  </si>
  <si>
    <t>水野 蘭</t>
  </si>
  <si>
    <t>ﾐｽﾞﾉ ﾗﾝ</t>
  </si>
  <si>
    <t>中村 樺音</t>
  </si>
  <si>
    <t>ﾅｶﾑﾗ ｶﾉﾝ</t>
  </si>
  <si>
    <t>松尾 唯愛</t>
  </si>
  <si>
    <t>ﾏﾂｵ ﾕｱ</t>
  </si>
  <si>
    <t>前坂 心春</t>
  </si>
  <si>
    <t>ﾏｴｻｶ ｺﾊﾙ</t>
  </si>
  <si>
    <t>藤井 ひみき</t>
  </si>
  <si>
    <t>ﾌｼﾞｲ ﾋﾐｷ</t>
  </si>
  <si>
    <t>藤井 結稀奈</t>
  </si>
  <si>
    <t>ﾌｼﾞｲ ﾕｷﾅ</t>
  </si>
  <si>
    <t>岩城 心</t>
  </si>
  <si>
    <t>ｲﾜｷ ｼﾝ</t>
  </si>
  <si>
    <t>山口 小雪</t>
  </si>
  <si>
    <t>ﾔﾏｸﾞﾁ ｺﾕｷ</t>
  </si>
  <si>
    <t>山本 美沙紀</t>
  </si>
  <si>
    <t>ﾔﾏﾓﾄ ﾐｻｷ</t>
  </si>
  <si>
    <t>園田 心音</t>
  </si>
  <si>
    <t>ｿﾉﾀﾞ ﾐｵﾝ</t>
  </si>
  <si>
    <t>松田 栞奈</t>
  </si>
  <si>
    <t>ﾏﾂﾀﾞ ｶﾝﾅ</t>
  </si>
  <si>
    <t>脇 心衣南</t>
  </si>
  <si>
    <t>ﾜｷ ｼｲﾅ</t>
  </si>
  <si>
    <t>上村 碧</t>
  </si>
  <si>
    <t>ｳｴﾑﾗ ｱｵｲ</t>
  </si>
  <si>
    <t>赤川 桃々香</t>
  </si>
  <si>
    <t>ｱｶｶﾞﾜ ﾓﾓｶ</t>
  </si>
  <si>
    <t>大村 浬</t>
  </si>
  <si>
    <t>ｵｵﾑﾗ ｶｲﾘ</t>
  </si>
  <si>
    <t>冨永 美海</t>
  </si>
  <si>
    <t>ﾄﾐﾅｶﾞ ﾐｳ</t>
  </si>
  <si>
    <t>川邉 和心</t>
  </si>
  <si>
    <t>ｶﾜﾅﾍﾞ ﾅｺﾞﾐ</t>
  </si>
  <si>
    <t>宮﨑 愛</t>
  </si>
  <si>
    <t>ﾐﾔｻﾞｷ ｱｲ</t>
  </si>
  <si>
    <t>野﨑 菜月</t>
  </si>
  <si>
    <t>ﾉｻﾞｷ ﾅﾂﾞｷ</t>
  </si>
  <si>
    <t>堀川 夏来</t>
  </si>
  <si>
    <t>ﾎﾘｶﾜ ﾅﾂｷ</t>
  </si>
  <si>
    <t>木村 華子</t>
  </si>
  <si>
    <t>ｷﾑﾗ ｶｺ</t>
  </si>
  <si>
    <t>山田 磨実</t>
  </si>
  <si>
    <t>ﾔﾏﾀﾞ ﾏﾐ</t>
  </si>
  <si>
    <t>吉原 菜月</t>
  </si>
  <si>
    <t>ﾖｼﾊﾗ ﾅﾂｷ</t>
  </si>
  <si>
    <t>松尾 きらら</t>
  </si>
  <si>
    <t>ﾏﾂｵ ｷﾗﾗ</t>
  </si>
  <si>
    <t>緒方 里咲</t>
  </si>
  <si>
    <t>ｵｶﾞﾀ ﾘｻ</t>
  </si>
  <si>
    <t>槌田 希空</t>
  </si>
  <si>
    <t>ﾂﾁﾀﾞ ﾉｱ</t>
  </si>
  <si>
    <t>林田 素楽</t>
  </si>
  <si>
    <t>ﾊﾔｼﾀﾞ ｿﾗ</t>
  </si>
  <si>
    <t>古庄 優衣</t>
  </si>
  <si>
    <t>ﾌﾙｼｮｳ ﾕｲ</t>
  </si>
  <si>
    <t>松本 真緒</t>
  </si>
  <si>
    <t>ﾏﾂﾓﾄ ﾏｵ</t>
  </si>
  <si>
    <t>本山 怜実</t>
  </si>
  <si>
    <t>ﾓﾄﾔﾏ ﾚﾐ</t>
  </si>
  <si>
    <t>山本 美伶</t>
  </si>
  <si>
    <t>ﾔﾏﾓﾄ ﾐﾚｲ</t>
  </si>
  <si>
    <t>植野 紗代子</t>
  </si>
  <si>
    <t>ｳｴﾉ ｻﾖｺ</t>
  </si>
  <si>
    <t>大原 優季</t>
  </si>
  <si>
    <t>ｵｵﾊﾗ ﾕｳｷ</t>
  </si>
  <si>
    <t>岡村 空</t>
  </si>
  <si>
    <t>ｵｶﾑﾗ ｿﾗ</t>
  </si>
  <si>
    <t>井元 月子</t>
  </si>
  <si>
    <t>ｲﾓﾄ ﾂｷｺ</t>
  </si>
  <si>
    <t>上笹貫 伶香</t>
  </si>
  <si>
    <t>ｶﾐｻｻﾇｷ ﾚｲｶ</t>
  </si>
  <si>
    <t>中村 真優</t>
  </si>
  <si>
    <t>ﾅｶﾑﾗ ﾏﾕ</t>
  </si>
  <si>
    <t>池田 真歩</t>
  </si>
  <si>
    <t>ｲｹﾀﾞ ﾏﾎ</t>
  </si>
  <si>
    <t>松村 紫月</t>
  </si>
  <si>
    <t>ﾏﾂﾑﾗ ｼｽﾞｸ</t>
  </si>
  <si>
    <t>鋤崎 春風</t>
  </si>
  <si>
    <t>ｽｷｻﾞｷ ﾊﾙｶ</t>
  </si>
  <si>
    <t>廣川 楓華</t>
  </si>
  <si>
    <t>ﾋﾛｶﾜ ﾌｳｶ</t>
  </si>
  <si>
    <t>古川 すみれ</t>
  </si>
  <si>
    <t>ﾌﾙｶﾜ ｽﾐﾚ</t>
  </si>
  <si>
    <t>山本 華稟</t>
  </si>
  <si>
    <t>ﾔﾏﾓﾄ ｶﾘﾝ</t>
  </si>
  <si>
    <t>志賀 心美</t>
  </si>
  <si>
    <t>ｼｶﾞ ｺｺﾐ</t>
  </si>
  <si>
    <t>有働 梨帆</t>
  </si>
  <si>
    <t>ｳﾄﾞｳ ﾘﾎ</t>
  </si>
  <si>
    <t>中島 未智</t>
  </si>
  <si>
    <t>ﾅｶｼﾏ ﾐﾁ</t>
  </si>
  <si>
    <t>髙木 優杏</t>
  </si>
  <si>
    <t>ﾀｶｷ ﾕｳﾅ</t>
  </si>
  <si>
    <t>隈部 琴乃</t>
  </si>
  <si>
    <t>ｸﾏﾍﾞ ｺﾄﾉ</t>
  </si>
  <si>
    <t>芹口 凛</t>
  </si>
  <si>
    <t>ｾﾘｸﾞﾁ ﾘﾝ</t>
  </si>
  <si>
    <t>藤本 鈴</t>
  </si>
  <si>
    <t>ﾌｼﾞﾓﾄ ｽｽﾞ</t>
  </si>
  <si>
    <t>平山 怜果</t>
  </si>
  <si>
    <t>ﾋﾗﾔﾏ ﾚｲｶ</t>
  </si>
  <si>
    <t>芥川 みはる</t>
  </si>
  <si>
    <t>ｱｸﾀｶﾞﾜ ﾐﾊﾙ</t>
  </si>
  <si>
    <t>梅門 みなみ</t>
  </si>
  <si>
    <t>ｳﾒｶﾄﾞ ﾐﾅﾐ</t>
  </si>
  <si>
    <t>佐藤 かんな</t>
  </si>
  <si>
    <t>ｻﾄｳ ｶﾝﾅ</t>
  </si>
  <si>
    <t>松﨑 柚希</t>
  </si>
  <si>
    <t>ﾏﾂｻﾞｷ ﾕｽﾞｷ</t>
  </si>
  <si>
    <t>福永 那月</t>
  </si>
  <si>
    <t>ﾌｸﾅｶﾞ ﾅﾂｷ</t>
  </si>
  <si>
    <t>古澤 きよら</t>
  </si>
  <si>
    <t>ﾌﾙｻﾜ ｷﾖﾗ</t>
  </si>
  <si>
    <t>松山 悠南</t>
  </si>
  <si>
    <t>ﾏﾂﾔﾏ ﾕﾅ</t>
  </si>
  <si>
    <t>杉安 一葉</t>
  </si>
  <si>
    <t>ｽｷﾞﾔｽ ｶｽﾞﾊ</t>
  </si>
  <si>
    <t>布井 望暖</t>
  </si>
  <si>
    <t>ﾇﾉｲ ﾓｱ</t>
  </si>
  <si>
    <t>緒方 花愛</t>
  </si>
  <si>
    <t>ｵｶﾞﾀ ﾊﾅｴ</t>
  </si>
  <si>
    <t>古閑 美羽</t>
  </si>
  <si>
    <t>ｺｶﾞ ﾐｳ</t>
  </si>
  <si>
    <t>永塘 結愛</t>
  </si>
  <si>
    <t>ﾅｶﾞﾄﾓ ﾕｱ</t>
  </si>
  <si>
    <t>山形 結衣星</t>
  </si>
  <si>
    <t>ﾔﾏｶﾞﾀ ﾕｲｾ</t>
  </si>
  <si>
    <t>園原 優芽</t>
  </si>
  <si>
    <t>ｿﾉﾊﾗ ﾕﾒ</t>
  </si>
  <si>
    <t>前田 心美</t>
  </si>
  <si>
    <t>ﾏｴﾀﾞ ｺｺﾐ</t>
  </si>
  <si>
    <t>香田 光稀</t>
  </si>
  <si>
    <t>ｺｳﾀﾞ ﾐﾂｷ</t>
  </si>
  <si>
    <t>山下 裕凜</t>
  </si>
  <si>
    <t>ﾔﾏｼﾀ ﾕﾘﾝ</t>
  </si>
  <si>
    <t>永溝 真光</t>
  </si>
  <si>
    <t>ﾅｶﾞﾐｿﾞ ﾏｺ</t>
  </si>
  <si>
    <t>竹本 光</t>
  </si>
  <si>
    <t>ﾀｹﾓﾄ ﾋｶﾘ</t>
  </si>
  <si>
    <t>大坂間 桐南</t>
  </si>
  <si>
    <t>ｵｵｻｶﾏ ｷﾘﾅ</t>
  </si>
  <si>
    <t>野田 李咲</t>
  </si>
  <si>
    <t>ﾉﾀﾞ ﾘｲｻ</t>
  </si>
  <si>
    <t>黒田 茉友子</t>
  </si>
  <si>
    <t>ｸﾛﾀﾞ ﾏﾕｺ</t>
  </si>
  <si>
    <t>橋元 愛華</t>
  </si>
  <si>
    <t>ﾊｼﾓﾄ ｱｲｶ</t>
  </si>
  <si>
    <t>渕上 紀乃</t>
  </si>
  <si>
    <t>ﾌﾁｶﾞﾐ ﾉﾉ</t>
  </si>
  <si>
    <t>岩本 佳恋</t>
  </si>
  <si>
    <t>ｲﾜﾓﾄ ｶﾚﾝ</t>
  </si>
  <si>
    <t>松田 和</t>
  </si>
  <si>
    <t>ﾏﾂﾀﾞ ﾅｺﾞﾐ</t>
  </si>
  <si>
    <t>中村 ゆみ</t>
  </si>
  <si>
    <t>ﾅｶﾑﾗ ﾕﾐ</t>
  </si>
  <si>
    <t>髙木 菜々美</t>
  </si>
  <si>
    <t>ﾀｶｷ ﾅﾅﾐ</t>
  </si>
  <si>
    <t>宇野 琴音</t>
  </si>
  <si>
    <t>ｳﾉ ｺﾄﾈ</t>
  </si>
  <si>
    <t>前川 眞穂</t>
  </si>
  <si>
    <t>ﾏｴｶﾜ ﾏﾎ</t>
  </si>
  <si>
    <t>寺元 彩乃</t>
  </si>
  <si>
    <t>ﾃﾗﾓﾄ ｱﾔﾉ</t>
  </si>
  <si>
    <t>早道 美桜</t>
  </si>
  <si>
    <t>ﾊﾔﾐﾁ ﾐｵ</t>
  </si>
  <si>
    <t>和田 佳大</t>
  </si>
  <si>
    <t>ﾜﾀﾞ ｹｲﾀ</t>
  </si>
  <si>
    <t>松田 大輝</t>
  </si>
  <si>
    <t>ﾏﾂﾀﾞ ﾋﾛｷ</t>
  </si>
  <si>
    <t>藤本 渉</t>
  </si>
  <si>
    <t>ﾌｼﾞﾓﾄ ｼｮｳ</t>
  </si>
  <si>
    <t>長谷 蓮</t>
  </si>
  <si>
    <t>ﾅｶﾞﾀﾆ ﾚﾝ</t>
  </si>
  <si>
    <t>井芹 宗介</t>
  </si>
  <si>
    <t>ｲｾﾘ ｿｳｽｹ</t>
  </si>
  <si>
    <t>夏原 功至</t>
  </si>
  <si>
    <t>ﾅﾂﾊﾗ ｺｳｼﾞ</t>
  </si>
  <si>
    <t>木佐木 煌仁</t>
  </si>
  <si>
    <t>ｷｻｷ ｷﾗﾄ</t>
  </si>
  <si>
    <t>藤井 秋静</t>
  </si>
  <si>
    <t>ﾌｼﾞｲ ｼｭｳｾｲ</t>
  </si>
  <si>
    <t>森川 優良</t>
  </si>
  <si>
    <t>ﾓﾘｶﾜ ﾕｳﾗ</t>
  </si>
  <si>
    <t>平野 圭悟</t>
  </si>
  <si>
    <t>ﾋﾗﾉ ｹｲｺﾞ</t>
  </si>
  <si>
    <t>川上 真寛</t>
  </si>
  <si>
    <t>ｶﾜｶﾐ ﾏﾋﾛ</t>
  </si>
  <si>
    <t>緒方 崚太郎</t>
  </si>
  <si>
    <t>ｵｶﾞﾀ ﾘｮｳﾀﾛｳ</t>
  </si>
  <si>
    <t>橋本 泰志</t>
  </si>
  <si>
    <t>ﾊｼﾓﾄ ﾀｲｼ</t>
  </si>
  <si>
    <t>平野 真聖</t>
  </si>
  <si>
    <t>ﾋﾗﾉ ﾏｻﾄ</t>
  </si>
  <si>
    <t>古賀 章太</t>
  </si>
  <si>
    <t>ｺｶﾞ ｼｮｳﾀ</t>
  </si>
  <si>
    <t>中村 哲翔</t>
  </si>
  <si>
    <t>ﾅｶﾑﾗ ﾃｯｼｮｳ</t>
  </si>
  <si>
    <t>渡辺 悠仁</t>
  </si>
  <si>
    <t>ﾜﾀﾅﾍﾞ ﾊﾙﾋﾄ</t>
  </si>
  <si>
    <t>森 煌稀</t>
  </si>
  <si>
    <t>ﾓﾘ ｺｳｷ</t>
  </si>
  <si>
    <t>折尾 感</t>
  </si>
  <si>
    <t>ｵﾘｵ ｶﾝ</t>
  </si>
  <si>
    <t>淺野 友喜</t>
  </si>
  <si>
    <t>ｱｻﾉ ﾄﾓｷ</t>
  </si>
  <si>
    <t>石原 蒼太</t>
  </si>
  <si>
    <t>ｲｼﾊﾗ ｿｳﾀ</t>
  </si>
  <si>
    <t>谷 亨太</t>
  </si>
  <si>
    <t>ﾀﾆ ｷｮｳﾀ</t>
  </si>
  <si>
    <t>濵田 昊希</t>
  </si>
  <si>
    <t>ﾊﾏﾀﾞ ｿﾗｷ</t>
  </si>
  <si>
    <t>横田 悠希</t>
  </si>
  <si>
    <t>ﾖｺﾀ ﾕｳｷ</t>
  </si>
  <si>
    <t>藤川 善</t>
  </si>
  <si>
    <t>ﾌｼﾞｶﾜ ｾﾞﾝ</t>
  </si>
  <si>
    <t>上林 俐智</t>
  </si>
  <si>
    <t>ｶﾐﾊﾞﾔｼ ﾘｲﾁ</t>
  </si>
  <si>
    <t>森山 空</t>
  </si>
  <si>
    <t>ﾓﾘﾔﾏ ｿﾗ</t>
  </si>
  <si>
    <t>今村 成那</t>
  </si>
  <si>
    <t>ｲﾏﾑﾗ ｾﾅ</t>
  </si>
  <si>
    <t>梅田 桔市</t>
  </si>
  <si>
    <t>ｳﾒﾀﾞ ｷｲﾁ</t>
  </si>
  <si>
    <t>西園 多聞</t>
  </si>
  <si>
    <t>ﾆｼｿﾞﾉ ﾀﾓﾝ</t>
  </si>
  <si>
    <t>江島 昊</t>
  </si>
  <si>
    <t>ｴｼﾏ ｿﾗ</t>
  </si>
  <si>
    <t>山下 陽平</t>
  </si>
  <si>
    <t>ﾔﾏｼﾀ ﾖｳﾍｲ</t>
  </si>
  <si>
    <t>緒方 悠大</t>
  </si>
  <si>
    <t>ｵｶﾞﾀ ﾕｳﾀﾞｲ</t>
  </si>
  <si>
    <t>今村 壱徹</t>
  </si>
  <si>
    <t>ｲﾏﾑﾗ ｲｯﾃﾂ</t>
  </si>
  <si>
    <t>山本 朔大朗</t>
  </si>
  <si>
    <t>ﾔﾏﾓﾄ ｻｸﾀﾛｳ</t>
  </si>
  <si>
    <t>北田 翔大</t>
  </si>
  <si>
    <t>ｷﾀﾀﾞ ｼｮｳﾀﾞｲ</t>
  </si>
  <si>
    <t>中村 龍之介</t>
  </si>
  <si>
    <t>ﾅｶﾑﾗ ﾘｭｳﾉｽｹ</t>
  </si>
  <si>
    <t>荒木 玄帥</t>
  </si>
  <si>
    <t>ｱﾗｷ ｹﾞﾝｼ</t>
  </si>
  <si>
    <t>國田 晋之介</t>
  </si>
  <si>
    <t>ｸﾆﾀ ｼﾝﾉｽｹ</t>
  </si>
  <si>
    <t>戸上 晃希</t>
  </si>
  <si>
    <t>ﾄｶﾞﾐ ｺｳｷ</t>
  </si>
  <si>
    <t>西川 宇竜</t>
  </si>
  <si>
    <t>ﾆｼｶﾜ ｳﾘｭｳ</t>
  </si>
  <si>
    <t>吉田 与絆</t>
  </si>
  <si>
    <t>ﾖｼﾀﾞ ﾖﾊﾝ</t>
  </si>
  <si>
    <t>川辰 そら</t>
  </si>
  <si>
    <t>ｶﾜﾀﾂ ｿﾗ</t>
  </si>
  <si>
    <t>後藤 悠輝</t>
  </si>
  <si>
    <t>ｺﾞﾄｳ ﾕｳｷ</t>
  </si>
  <si>
    <t>髙瀬 新太</t>
  </si>
  <si>
    <t>ﾀｶｾ ｱﾗﾀ</t>
  </si>
  <si>
    <t>山口 玲王</t>
  </si>
  <si>
    <t>ﾔﾏｸﾞﾁ ﾚｵ</t>
  </si>
  <si>
    <t>立山 瑠梛</t>
  </si>
  <si>
    <t>ﾀﾃﾔﾏ ﾙﾅ</t>
  </si>
  <si>
    <t>後藤 煌稀</t>
  </si>
  <si>
    <t>ｺﾞﾄｳ ｺｳｷ</t>
  </si>
  <si>
    <t>榮田 碧生</t>
  </si>
  <si>
    <t>ｻｶｴﾀﾞ ｱｵｲ</t>
  </si>
  <si>
    <t>山下 僚太</t>
  </si>
  <si>
    <t>ﾔﾏｼﾀ ﾘｮｳﾀ</t>
  </si>
  <si>
    <t>坂下 湧信</t>
  </si>
  <si>
    <t>ｻｶｼﾀ ﾕｳｼﾝ</t>
  </si>
  <si>
    <t>平川 倖大</t>
  </si>
  <si>
    <t>ﾋﾗｶﾜ ｺｳﾀ</t>
  </si>
  <si>
    <t>森川 颯太</t>
  </si>
  <si>
    <t>ﾓﾘｶﾜ ｿｳﾀ</t>
  </si>
  <si>
    <t>山内 浩矢</t>
  </si>
  <si>
    <t>ﾔﾏｳﾁ ｺｳﾔ</t>
  </si>
  <si>
    <t>筌場 大和</t>
  </si>
  <si>
    <t>ｳｹﾊﾞ ﾔﾏﾄ</t>
  </si>
  <si>
    <t>園田 健流</t>
  </si>
  <si>
    <t>ｿﾉﾀﾞ ﾀｹﾙ</t>
  </si>
  <si>
    <t>山口 蓮珠</t>
  </si>
  <si>
    <t>ﾔﾏｸﾞﾁ ﾚﾝｼﾞｭ</t>
  </si>
  <si>
    <t>吉田 好佑</t>
  </si>
  <si>
    <t>ﾖｼﾀﾞ ｺｳｽｹ</t>
  </si>
  <si>
    <t>山下 航輝</t>
  </si>
  <si>
    <t>ﾔﾏｼﾀ ｺｳｷ</t>
  </si>
  <si>
    <t>満塩 琉惺</t>
  </si>
  <si>
    <t>ﾐﾂｼｵ ﾘｭｳｾｲ</t>
  </si>
  <si>
    <t>福島 颯太</t>
  </si>
  <si>
    <t>ﾌｸｼﾏ ｿｳﾀ</t>
  </si>
  <si>
    <t>津野 晃成</t>
  </si>
  <si>
    <t>ﾂﾉ ｺｳｾｲ</t>
  </si>
  <si>
    <t>牧本 晃志郎</t>
  </si>
  <si>
    <t>ﾏｷﾓﾄ ｺｳｼﾛｳ</t>
  </si>
  <si>
    <t>楠田 翔磨</t>
  </si>
  <si>
    <t>ｸｽﾀﾞ ｼｮｳﾏ</t>
  </si>
  <si>
    <t>江藤 漢太</t>
  </si>
  <si>
    <t>ｴﾄｳ ｶﾝﾀ</t>
  </si>
  <si>
    <t>坂田 侑叶</t>
  </si>
  <si>
    <t>ｻｶﾀ ﾕｳﾄ</t>
  </si>
  <si>
    <t>中尾 颯汰</t>
  </si>
  <si>
    <t>ﾅｶｵ ｿｳﾀ</t>
  </si>
  <si>
    <t>田中 汐音</t>
  </si>
  <si>
    <t>ﾀﾅｶ ｼｵﾝ</t>
  </si>
  <si>
    <t>岩﨑 彌優斗</t>
  </si>
  <si>
    <t>ｲﾜｻｷ ﾐﾕﾄ</t>
  </si>
  <si>
    <t>辻口 夏輝</t>
  </si>
  <si>
    <t>ﾂｼﾞｸﾞﾁ ﾅﾂｷ</t>
  </si>
  <si>
    <t>立花 大路</t>
  </si>
  <si>
    <t>ﾀﾁﾊﾞﾅ ﾋﾛ</t>
  </si>
  <si>
    <t>中川 達喜</t>
  </si>
  <si>
    <t>ﾅｶｶﾞﾜ ﾀﾂｷ</t>
  </si>
  <si>
    <t>武田 京介</t>
  </si>
  <si>
    <t>ﾀｹﾀﾞ ｷｮｳｽｹ</t>
  </si>
  <si>
    <t>堤 太志</t>
  </si>
  <si>
    <t>ﾂﾂﾐ ﾀｲｼ</t>
  </si>
  <si>
    <t>原 光希</t>
  </si>
  <si>
    <t>ﾊﾗ ﾐﾂｷ</t>
  </si>
  <si>
    <t>松村 洋</t>
  </si>
  <si>
    <t>ﾏﾂﾑﾗ ﾖｳ</t>
  </si>
  <si>
    <t>佐藤 漣音</t>
  </si>
  <si>
    <t>ｻﾄｳ ﾚﾝﾄ</t>
  </si>
  <si>
    <t>佐藤 陽斗</t>
  </si>
  <si>
    <t>ｻﾄｳ ﾊﾙﾄ</t>
  </si>
  <si>
    <t>佐藤 拓武</t>
  </si>
  <si>
    <t>ｻﾄｳ ﾀｸﾑ</t>
  </si>
  <si>
    <t>工藤 幹大</t>
  </si>
  <si>
    <t>ｸﾄﾞｳ ｶﾝﾀ</t>
  </si>
  <si>
    <t>本田 兆</t>
  </si>
  <si>
    <t>ﾎﾝﾀﾞ ﾊｼﾞﾒ</t>
  </si>
  <si>
    <t>住永 吉嶺</t>
  </si>
  <si>
    <t>ｽﾐﾅｶﾞ ﾖｼﾐﾈ</t>
  </si>
  <si>
    <t>村上 陽真</t>
  </si>
  <si>
    <t>ﾑﾗｶﾐ ﾊﾙﾏ</t>
  </si>
  <si>
    <t>中島 海夢</t>
  </si>
  <si>
    <t>ﾅｶｼﾏ ｶｲ</t>
  </si>
  <si>
    <t>桑原 圭吾</t>
  </si>
  <si>
    <t>ｸﾜﾊﾗ ｹｲｺﾞ</t>
  </si>
  <si>
    <t>原 広樹</t>
  </si>
  <si>
    <t>ﾊﾗ ﾋﾛｷ</t>
  </si>
  <si>
    <t>平川 義都</t>
  </si>
  <si>
    <t>ﾋﾗｶﾜ ﾖｼﾄ</t>
  </si>
  <si>
    <t>飯牟禮 宇宙</t>
  </si>
  <si>
    <t>ｲﾑﾚ ｺｽﾓ</t>
  </si>
  <si>
    <t>古閑 啓楽</t>
  </si>
  <si>
    <t>ｺｶﾞ ﾀｶﾗ</t>
  </si>
  <si>
    <t>宮田 大貴</t>
  </si>
  <si>
    <t>ﾐﾔﾀ ﾋﾛｷ</t>
  </si>
  <si>
    <t>木下 瑠人</t>
  </si>
  <si>
    <t>ｷﾉｼﾀ ﾘｭｳﾄ</t>
  </si>
  <si>
    <t>西島 龍聖</t>
  </si>
  <si>
    <t>ﾆｼｼﾞﾏ ﾘｭｳｾｲ</t>
  </si>
  <si>
    <t>福島 礼哉</t>
  </si>
  <si>
    <t>ﾌｸｼﾏ ﾚｲﾔ</t>
  </si>
  <si>
    <t>古家 綾虎</t>
  </si>
  <si>
    <t>ﾌﾙｲｴ ｱﾔﾄ</t>
  </si>
  <si>
    <t>湯村 虎太朗</t>
  </si>
  <si>
    <t>ﾕﾑﾗ ｺﾀﾛｳ</t>
  </si>
  <si>
    <t>北村 隼人</t>
  </si>
  <si>
    <t>ｷﾀﾑﾗ ﾊﾔﾄ</t>
  </si>
  <si>
    <t>寺田 伊央里</t>
  </si>
  <si>
    <t>ﾃﾗﾀﾞ ｲｵﾘ</t>
  </si>
  <si>
    <t>鈴木 幸寿</t>
  </si>
  <si>
    <t>ｽｽﾞｷ ﾕｷﾋｻ</t>
  </si>
  <si>
    <t>ﾀｹ ｺｳｷ</t>
  </si>
  <si>
    <t>在原 大聖</t>
  </si>
  <si>
    <t>ｱﾘﾊﾗ ﾀｲｾｲ</t>
  </si>
  <si>
    <t>松本 輝龍</t>
  </si>
  <si>
    <t>ﾏﾂﾓﾄ ｷﾘｭｳ</t>
  </si>
  <si>
    <t>廣松 大智</t>
  </si>
  <si>
    <t>ﾋﾛﾏﾂ ﾀﾞｲﾁ</t>
  </si>
  <si>
    <t>右田 蓮</t>
  </si>
  <si>
    <t>ﾐｷﾞﾀ ﾚﾝ</t>
  </si>
  <si>
    <t>實取 拓海</t>
  </si>
  <si>
    <t>ﾐﾄﾘ ﾀｸﾐ</t>
  </si>
  <si>
    <t>村上 倫太郎</t>
  </si>
  <si>
    <t>ﾑﾗｶﾐ ﾘﾝﾀﾛｳ</t>
  </si>
  <si>
    <t>小嶋 翔太</t>
  </si>
  <si>
    <t>ｺｼﾞﾏ ｼｮｳﾀ</t>
  </si>
  <si>
    <t>川上 千翔</t>
  </si>
  <si>
    <t>ｶﾜｶﾐ ｶｽﾞﾄ</t>
  </si>
  <si>
    <t>小島 幹大</t>
  </si>
  <si>
    <t>ｺｼﾞﾏ ｶﾝﾀ</t>
  </si>
  <si>
    <t>川島 蓮</t>
  </si>
  <si>
    <t>ｶﾜｼﾏ ﾚﾝ</t>
  </si>
  <si>
    <t>林﨑 哲平</t>
  </si>
  <si>
    <t>ﾊﾔｼｻﾞｷ ﾃｯﾍﾟｲ</t>
  </si>
  <si>
    <t>島本 瑛太</t>
  </si>
  <si>
    <t>ｼﾏﾓﾄ ｴｲﾀ</t>
  </si>
  <si>
    <t>井野 響夜</t>
  </si>
  <si>
    <t>ｲﾉ ｷｮｳﾔ</t>
  </si>
  <si>
    <t>谷脇 光輝</t>
  </si>
  <si>
    <t>ﾀﾆﾜｷ ｺｳｷ</t>
  </si>
  <si>
    <t>武内 柊磨</t>
  </si>
  <si>
    <t>ﾀｹｳﾁ ﾄｳﾏ</t>
  </si>
  <si>
    <t>中川 蒼介</t>
  </si>
  <si>
    <t>ﾅｶｶﾞﾜ ｿｳｽｹ</t>
  </si>
  <si>
    <t>上野 璃久</t>
  </si>
  <si>
    <t>ｳｴﾉ ﾘｸ</t>
  </si>
  <si>
    <t>白戸 駿平</t>
  </si>
  <si>
    <t>ｼﾗﾄ ｼｭﾝﾍﾟｲ</t>
  </si>
  <si>
    <t>馬場 湧楽</t>
  </si>
  <si>
    <t>ﾊﾞﾊﾞ ﾕｳｶﾞ</t>
  </si>
  <si>
    <t>阿南 晴斗</t>
  </si>
  <si>
    <t>ｱﾅﾝ ﾊﾙﾄ</t>
  </si>
  <si>
    <t>板楠 天斗</t>
  </si>
  <si>
    <t>ｲﾀｸﾞｽ ﾀｶﾄ</t>
  </si>
  <si>
    <t>寺田 吏玖</t>
  </si>
  <si>
    <t>ﾃﾗﾀﾞ ﾘｸ</t>
  </si>
  <si>
    <t>宮内 悠吾</t>
  </si>
  <si>
    <t>ﾐﾔｳﾁ ﾕｳｺﾞ</t>
  </si>
  <si>
    <t>宮田 大誠</t>
  </si>
  <si>
    <t>ﾐﾔﾀ ﾀｲｾｲ</t>
  </si>
  <si>
    <t>渡辺 刹凪</t>
  </si>
  <si>
    <t>ﾜﾀﾅﾍﾞ ｾﾂﾅ</t>
  </si>
  <si>
    <t>野島 心</t>
  </si>
  <si>
    <t>ﾉｼﾞﾏ ｼﾝ</t>
  </si>
  <si>
    <t>春木 雄斗</t>
  </si>
  <si>
    <t>ﾊﾙｷ ﾕｳﾄ</t>
  </si>
  <si>
    <t>仁田水 心護</t>
  </si>
  <si>
    <t>ﾆﾀﾐｽﾞ ｼﾝｺﾞ</t>
  </si>
  <si>
    <t>嶋田 伍朗</t>
  </si>
  <si>
    <t>ｼﾏﾀﾞ ｺﾞﾛｳ</t>
  </si>
  <si>
    <t>増田 龍樹</t>
  </si>
  <si>
    <t>ﾏｽﾀﾞ ｾｲｼﾞｭ</t>
  </si>
  <si>
    <t>小柴 馨</t>
  </si>
  <si>
    <t>ｺｼﾊﾞ ｶｵﾙ</t>
  </si>
  <si>
    <t>中岡 優斗</t>
  </si>
  <si>
    <t>ﾅｶｵｶ ﾕｳﾄ</t>
  </si>
  <si>
    <t>杉本 守</t>
  </si>
  <si>
    <t>ｽｷﾞﾓﾄ ﾏﾓﾙ</t>
  </si>
  <si>
    <t>千代森 心海</t>
  </si>
  <si>
    <t>ﾁﾖﾓﾘ ｺｳ</t>
  </si>
  <si>
    <t>田口 征尚</t>
  </si>
  <si>
    <t>ﾀｸﾞﾁ ﾕｷﾋｻ</t>
  </si>
  <si>
    <t>大平 眞也</t>
  </si>
  <si>
    <t>ｵｵﾋﾗ ﾏﾅﾔ</t>
  </si>
  <si>
    <t>米村 謙伸</t>
  </si>
  <si>
    <t>ﾖﾈﾑﾗ ｹﾝｼﾝ</t>
  </si>
  <si>
    <t>東本 健史</t>
  </si>
  <si>
    <t>ﾄｳﾓﾄ ｹﾝｼﾞ</t>
  </si>
  <si>
    <t>元田 大翔</t>
  </si>
  <si>
    <t>ﾓﾄﾀﾞ ﾋﾛﾄ</t>
  </si>
  <si>
    <t>渡並 大心</t>
  </si>
  <si>
    <t>ﾄﾅﾐ ﾀｲｼﾝ</t>
  </si>
  <si>
    <t>畑本 翔太</t>
  </si>
  <si>
    <t>ﾊﾀﾓﾄ ｼｮｳﾀ</t>
  </si>
  <si>
    <t>江崎 桜雅</t>
  </si>
  <si>
    <t>ｴｻﾞｷ ｵｳｶﾞ</t>
  </si>
  <si>
    <t>坂田 惟歩希</t>
  </si>
  <si>
    <t>ｻｶﾀ ｲﾌﾞｷ</t>
  </si>
  <si>
    <t>上田 康貴</t>
  </si>
  <si>
    <t>ｳｴﾀﾞ ｺｳｷ</t>
  </si>
  <si>
    <t>森谷 太智</t>
  </si>
  <si>
    <t>ﾓﾘﾀﾆ ﾀｲﾁ</t>
  </si>
  <si>
    <t>浦里 蒼空</t>
  </si>
  <si>
    <t>ｳﾗｻﾞﾄ ｿﾗ</t>
  </si>
  <si>
    <t>吉永 昊生</t>
  </si>
  <si>
    <t>ﾖｼﾅｶﾞ ｺｳ</t>
  </si>
  <si>
    <t>舞弓 昴</t>
  </si>
  <si>
    <t>ﾏﾕﾐ ｽﾊﾞﾙ</t>
  </si>
  <si>
    <t>岡本 来輝</t>
  </si>
  <si>
    <t>ｵｶﾓﾄ ﾗｲｷ</t>
  </si>
  <si>
    <t>山下 未來</t>
  </si>
  <si>
    <t>ﾔﾏｼﾀ ﾐﾗｲ</t>
  </si>
  <si>
    <t>近藤 奏夢</t>
  </si>
  <si>
    <t>ｺﾝﾄﾞｳ ｶﾅﾒ</t>
  </si>
  <si>
    <t>中村 昊心</t>
  </si>
  <si>
    <t>ﾅｶﾑﾗ ｺｳｼﾝ</t>
  </si>
  <si>
    <t>浦川 一心</t>
  </si>
  <si>
    <t>ｳﾗｶﾜ ｲｯｻ</t>
  </si>
  <si>
    <t>早坂 幸恩</t>
  </si>
  <si>
    <t>ﾊﾔｻｶ ﾕｷｵﾝ</t>
  </si>
  <si>
    <t>上野 翔矢</t>
  </si>
  <si>
    <t>ｳｴﾉ ｼｮｳﾔ</t>
  </si>
  <si>
    <t>畑中 莉空</t>
  </si>
  <si>
    <t>ﾊﾀﾅｶ ﾘｸ</t>
  </si>
  <si>
    <t>諏訪 順一</t>
  </si>
  <si>
    <t>ｽﾜ ｼﾞｭﾝｲﾁ</t>
  </si>
  <si>
    <t>山下 拓斗</t>
  </si>
  <si>
    <t>ﾔﾏｼﾀ ﾀｸﾄ</t>
  </si>
  <si>
    <t>吉海 颯祐</t>
  </si>
  <si>
    <t>ﾖｼｶｲ ｿｳｽｹ</t>
  </si>
  <si>
    <t>橋本 大和</t>
  </si>
  <si>
    <t>ﾊｼﾓﾄ ﾔﾏﾄ</t>
  </si>
  <si>
    <t>上原 隆雅</t>
  </si>
  <si>
    <t>ｳｴﾊﾗ ﾘｭｳｶﾞ</t>
  </si>
  <si>
    <t>小原 真雄</t>
  </si>
  <si>
    <t>ｵﾊﾗ ﾏｵ</t>
  </si>
  <si>
    <t>山本 光希</t>
  </si>
  <si>
    <t>ﾔﾏﾓﾄ ﾐﾂｷ</t>
  </si>
  <si>
    <t>吉田 怜斗</t>
  </si>
  <si>
    <t>ﾖｼﾀﾞ ﾚｵﾄ</t>
  </si>
  <si>
    <t>山下 修弥</t>
  </si>
  <si>
    <t>ﾔﾏｼﾀ ｼｭｳﾔ</t>
  </si>
  <si>
    <t>田中 那歩</t>
  </si>
  <si>
    <t>ﾀﾅｶ ﾅﾎ</t>
  </si>
  <si>
    <t>山口 歩蓮</t>
  </si>
  <si>
    <t>ﾔﾏｸﾞﾁ ｱﾚﾝ</t>
  </si>
  <si>
    <t>遠山 允基</t>
  </si>
  <si>
    <t>ﾄｵﾔﾏ ﾐﾂｷ</t>
  </si>
  <si>
    <t>北崎 由真</t>
  </si>
  <si>
    <t>ｷﾀｻﾞｷ ﾕｳﾏ</t>
  </si>
  <si>
    <t>吉武 想太</t>
  </si>
  <si>
    <t>ﾖｼﾀｹ ｿｳﾀ</t>
  </si>
  <si>
    <t>山内 悠雅</t>
  </si>
  <si>
    <t>ﾔﾏｳﾁ ﾕｳｶﾞ</t>
  </si>
  <si>
    <t>尾方 瑛基</t>
  </si>
  <si>
    <t>ｵｶﾞﾀ ｴｲｷ</t>
  </si>
  <si>
    <t>尾方 颯志</t>
  </si>
  <si>
    <t>ｵｶﾞﾀ ｿｳｼ</t>
  </si>
  <si>
    <t>恒松 直希</t>
  </si>
  <si>
    <t>ﾂﾈﾏﾂ ﾅｵｷ</t>
  </si>
  <si>
    <t>藤田 奏夢</t>
  </si>
  <si>
    <t>ﾌｼﾞﾀ ｿｳﾑ</t>
  </si>
  <si>
    <t>川越 裕陽</t>
  </si>
  <si>
    <t>ｶﾜｺﾞｴ ﾕｳﾋ</t>
  </si>
  <si>
    <t>土屋 漣</t>
  </si>
  <si>
    <t>ﾂﾁﾔ ﾚﾝ</t>
  </si>
  <si>
    <t>本田 神斗</t>
  </si>
  <si>
    <t>ﾎﾝﾀﾞ ｼﾝﾄ</t>
  </si>
  <si>
    <t>西 凛太</t>
  </si>
  <si>
    <t>ﾆｼ ﾘﾝﾀ</t>
  </si>
  <si>
    <t>宮本 咲人</t>
  </si>
  <si>
    <t>ﾐﾔﾓﾄ ｻｷﾄ</t>
  </si>
  <si>
    <t>坂田 剛琉</t>
  </si>
  <si>
    <t>ｻｶﾀ ﾀｹﾙ</t>
  </si>
  <si>
    <t>石川 義輝</t>
  </si>
  <si>
    <t>ｲｼｶﾜ ﾖｼｷ</t>
  </si>
  <si>
    <t>財部 颯真</t>
  </si>
  <si>
    <t>ﾀｶﾗﾍﾞ ｿｳﾏ</t>
  </si>
  <si>
    <t>中村 心人</t>
  </si>
  <si>
    <t>ﾅｶﾑﾗ ｱｲﾄ</t>
  </si>
  <si>
    <t>大無田 健登</t>
  </si>
  <si>
    <t>ｵｵﾑﾀ ｹﾝﾄ</t>
  </si>
  <si>
    <t>岩本 大輝</t>
  </si>
  <si>
    <t>ｲﾜﾓﾄ ﾀｲｷ</t>
  </si>
  <si>
    <t>秋丸 道</t>
  </si>
  <si>
    <t>ｱｷﾏﾙ ﾐﾁ</t>
  </si>
  <si>
    <t>東 亜蓮</t>
  </si>
  <si>
    <t>ﾋｶﾞｼ ｱﾚﾝ</t>
  </si>
  <si>
    <t>蓑毛 悠琥</t>
  </si>
  <si>
    <t>ﾐﾉﾓ ﾊﾙｸ</t>
  </si>
  <si>
    <t>橋本 來宝</t>
  </si>
  <si>
    <t>ﾊｼﾓﾄ ﾗｲﾎｳ</t>
  </si>
  <si>
    <t>上野 一陽</t>
  </si>
  <si>
    <t>ｳｴﾉ ｱｻﾋ</t>
  </si>
  <si>
    <t>淋 優人</t>
  </si>
  <si>
    <t>ｿｿｷﾞ ﾕｳﾄ</t>
  </si>
  <si>
    <t>一山 悠真</t>
  </si>
  <si>
    <t>ｲﾁﾔﾏ ﾊﾙﾏ</t>
  </si>
  <si>
    <t>溝辺 仁空</t>
  </si>
  <si>
    <t>ﾐｿﾞﾍﾞ ﾄｱ</t>
  </si>
  <si>
    <t>川辺 陸斗</t>
  </si>
  <si>
    <t>ｶﾜﾅﾍﾞ ﾘｸﾄ</t>
  </si>
  <si>
    <t>岩﨑 倖</t>
  </si>
  <si>
    <t>ｲﾜｻｷ ｺｳ</t>
  </si>
  <si>
    <t>山下 晃尚</t>
  </si>
  <si>
    <t>ﾔﾏｼﾀ ｺｳｼｮｳ</t>
  </si>
  <si>
    <t>正角 太一</t>
  </si>
  <si>
    <t>ｼｮｳｶｸ ﾀｲﾁ</t>
  </si>
  <si>
    <t>玉田 直己</t>
  </si>
  <si>
    <t>ﾀﾏﾀﾞ ﾅｵｷ</t>
  </si>
  <si>
    <t>谷垣内 颯良</t>
  </si>
  <si>
    <t>ﾀﾆｶﾞｲﾄ ｿﾗ</t>
  </si>
  <si>
    <t>三井 翔太</t>
  </si>
  <si>
    <t>ﾐﾂｲ ｼｮｳﾀ</t>
  </si>
  <si>
    <t>平道 大和</t>
  </si>
  <si>
    <t>ﾋﾗﾐﾁ ﾔﾏﾄ</t>
  </si>
  <si>
    <t>若杉 洋音</t>
  </si>
  <si>
    <t>ﾜｶｽｷﾞ ﾋﾛﾄ</t>
  </si>
  <si>
    <t>ﾀﾅｶ ﾐｽﾞｷ</t>
  </si>
  <si>
    <t>大迫 彩輝</t>
  </si>
  <si>
    <t>ｵｵｻｺ ｱｷ</t>
  </si>
  <si>
    <t>大島 逞蒼</t>
  </si>
  <si>
    <t>ｵｵｼﾏ ﾀｵ</t>
  </si>
  <si>
    <t>宮﨑 逞光</t>
  </si>
  <si>
    <t>ﾐﾔｻﾞｷ ﾀｸﾐ</t>
  </si>
  <si>
    <t>原田 悠聖</t>
  </si>
  <si>
    <t>ﾊﾗﾀﾞ ﾕｳｾｲ</t>
  </si>
  <si>
    <t>吉本 蓮</t>
  </si>
  <si>
    <t>ﾖｼﾓﾄ ﾚﾝ</t>
  </si>
  <si>
    <t>浦田 聖波</t>
  </si>
  <si>
    <t>ｳﾗﾀ ｾｲﾊ</t>
  </si>
  <si>
    <t>松野 七星</t>
  </si>
  <si>
    <t>ﾏﾂﾉ ﾅﾅﾎ</t>
  </si>
  <si>
    <t>平岡 滉絆</t>
  </si>
  <si>
    <t>ﾋﾗｵｶ ｺｳｷ</t>
  </si>
  <si>
    <t>清水 暖矢</t>
  </si>
  <si>
    <t>ｼﾐｽﾞ ﾊﾙﾔ</t>
  </si>
  <si>
    <t>谷本 泰雅</t>
  </si>
  <si>
    <t>ﾀﾆﾓﾄ ﾀｲｶﾞ</t>
  </si>
  <si>
    <t>岩本 桜太朗</t>
  </si>
  <si>
    <t>ｲﾜﾓﾄ ｵｳﾀﾛｳ</t>
  </si>
  <si>
    <t>酒井 月輝</t>
  </si>
  <si>
    <t>ｻｶｲ ﾗｲﾄ</t>
  </si>
  <si>
    <t>ｻｶﾓﾄ ﾊﾙﾏ</t>
  </si>
  <si>
    <t>竹邊 航志</t>
  </si>
  <si>
    <t>ﾀｹﾍﾞ ｺｳｼ</t>
  </si>
  <si>
    <t>松村 大</t>
  </si>
  <si>
    <t>ﾏﾂﾑﾗ ﾋﾛ</t>
  </si>
  <si>
    <t>柳瀬 日馬</t>
  </si>
  <si>
    <t>ﾔﾅｾ ﾊﾙﾏ</t>
  </si>
  <si>
    <t>山下 泰輝</t>
  </si>
  <si>
    <t>ﾔﾏｼﾀ ﾀｲｷ</t>
  </si>
  <si>
    <t>米原 慶次</t>
  </si>
  <si>
    <t>ﾖﾈﾊﾗ ｹｲｼﾞ</t>
  </si>
  <si>
    <t>入江 璃旺</t>
  </si>
  <si>
    <t>ｲﾘｴ ﾘｵ</t>
  </si>
  <si>
    <t>瀬川 遥樹</t>
  </si>
  <si>
    <t>ｾｶﾞﾜ ﾊﾙｷ</t>
  </si>
  <si>
    <t>永野 宏弥</t>
  </si>
  <si>
    <t>ﾅｶﾞﾉ ﾋﾛﾔ</t>
  </si>
  <si>
    <t>石川 洸心</t>
  </si>
  <si>
    <t>ｲｼｶﾜ ｺｳｼﾝ</t>
  </si>
  <si>
    <t>久保 和寛</t>
  </si>
  <si>
    <t>ｸﾎﾞ ｶｽﾞﾋﾛ</t>
  </si>
  <si>
    <t>近藤 優羽</t>
  </si>
  <si>
    <t>ｺﾝﾄﾞｳ ﾕｳ</t>
  </si>
  <si>
    <t>田中 允紳</t>
  </si>
  <si>
    <t>ﾀﾅｶ ﾏｻﾉﾌﾞ</t>
  </si>
  <si>
    <t>永本 湊士</t>
  </si>
  <si>
    <t>ﾅｶﾞﾓﾄ ｿｳｼ</t>
  </si>
  <si>
    <t>渕上 颯大</t>
  </si>
  <si>
    <t>ﾌﾁｶﾞﾐ ｿｳﾀ</t>
  </si>
  <si>
    <t>薮田 舷希</t>
  </si>
  <si>
    <t>ﾔﾌﾞﾀ ｹﾞﾝｷ</t>
  </si>
  <si>
    <t>山川 竜臣</t>
  </si>
  <si>
    <t>ﾔﾏｶﾜ ﾘｭｳｼﾝ</t>
  </si>
  <si>
    <t>山﨑 侑樹</t>
  </si>
  <si>
    <t>ﾔﾏｻｷ ﾕｳｷ</t>
  </si>
  <si>
    <t>吉村 伊織</t>
  </si>
  <si>
    <t>ﾖｼﾑﾗ ｲｵﾘ</t>
  </si>
  <si>
    <t>米原 蓮</t>
  </si>
  <si>
    <t>ﾖﾈﾊﾗ ﾚﾝ</t>
  </si>
  <si>
    <t>吉良 創太郎</t>
  </si>
  <si>
    <t>ｷﾗ ｿｳﾀﾛｳ</t>
  </si>
  <si>
    <t>小森 惺太</t>
  </si>
  <si>
    <t>ｺﾓﾘ ｼｮｳﾀ</t>
  </si>
  <si>
    <t>伊藤 豪彦</t>
  </si>
  <si>
    <t>ｲﾄｳ ｶﾂﾋｺ</t>
  </si>
  <si>
    <t>稲益 慧</t>
  </si>
  <si>
    <t>ｲﾅﾏｽ ｹｲ</t>
  </si>
  <si>
    <t>續 蒼志</t>
  </si>
  <si>
    <t>ﾂﾂﾞｷ ｿｳｼ</t>
  </si>
  <si>
    <t>内藤 成紀</t>
  </si>
  <si>
    <t>ﾅｲﾄｳ ｼｹﾞｷ</t>
  </si>
  <si>
    <t>松本 歩</t>
  </si>
  <si>
    <t>ﾏﾂﾓﾄ ｱﾕﾑ</t>
  </si>
  <si>
    <t>児玉 統志郎</t>
  </si>
  <si>
    <t>ｺﾀﾞﾏ ﾄｳｼﾛｳ</t>
  </si>
  <si>
    <t>津志田 春樹</t>
  </si>
  <si>
    <t>ﾂｼﾀﾞ ﾊﾙｷ</t>
  </si>
  <si>
    <t>楠 景伍</t>
  </si>
  <si>
    <t>ｸｽﾉｷ ｹｲｺﾞ</t>
  </si>
  <si>
    <t>髙本 季葉</t>
  </si>
  <si>
    <t>ﾀｶﾓﾄ ｲﾖﾊ</t>
  </si>
  <si>
    <t>高橋 佑弥</t>
  </si>
  <si>
    <t>ﾀｶﾊｼ ﾕｳﾔ</t>
  </si>
  <si>
    <t>岡山 凌大</t>
  </si>
  <si>
    <t>ｵｶﾔﾏ ﾘｮｳﾀ</t>
  </si>
  <si>
    <t>内田 渉太</t>
  </si>
  <si>
    <t>ｳﾁﾀﾞ ｼｮｳﾀ</t>
  </si>
  <si>
    <t>高橋 大和</t>
  </si>
  <si>
    <t>ﾀｶﾊｼ ﾔﾏﾄ</t>
  </si>
  <si>
    <t>住吉 亨太</t>
  </si>
  <si>
    <t>ｽﾐﾖｼ ﾅｵﾀ</t>
  </si>
  <si>
    <t>野尻 佑</t>
  </si>
  <si>
    <t>ﾉｼﾞﾘ ﾕｳ</t>
  </si>
  <si>
    <t>田尻 琉晟</t>
  </si>
  <si>
    <t>ﾀｼﾞﾘ ﾘｭｳｾｲ</t>
  </si>
  <si>
    <t>竹本 温都</t>
  </si>
  <si>
    <t>ﾀｹﾓﾄ ﾊﾙﾄ</t>
  </si>
  <si>
    <t>碇野 司</t>
  </si>
  <si>
    <t>ｲｶﾘﾉ ﾂｶｻ</t>
  </si>
  <si>
    <t>海老原 誠</t>
  </si>
  <si>
    <t>ｴﾋﾞﾊﾗ ﾏｺﾄ</t>
  </si>
  <si>
    <t>永田 蒼</t>
  </si>
  <si>
    <t>ﾅｶﾞﾀ ｿｳ</t>
  </si>
  <si>
    <t>中 龍誠</t>
  </si>
  <si>
    <t>ﾅｶ ﾘｮｳﾏ</t>
  </si>
  <si>
    <t>西岡 幸恩</t>
  </si>
  <si>
    <t>ﾆｼｵｶ ｼｵﾝ</t>
  </si>
  <si>
    <t>一瀬 愛翔</t>
  </si>
  <si>
    <t>ｲﾁﾉｾ ｱｲﾄ</t>
  </si>
  <si>
    <t>枦山 智哉</t>
  </si>
  <si>
    <t>ﾊｾﾞﾔﾏ ﾄﾓﾔ</t>
  </si>
  <si>
    <t>長野 虎太郎</t>
  </si>
  <si>
    <t>ﾅｶﾞﾉ ｺﾀﾛｳ</t>
  </si>
  <si>
    <t>野田 隆行</t>
  </si>
  <si>
    <t>ﾉﾀﾞ ﾀｶﾕｷ</t>
  </si>
  <si>
    <t>岩﨑 希空</t>
  </si>
  <si>
    <t>ｲﾜｻｷ ﾉｱ</t>
  </si>
  <si>
    <t>大坪 龍門</t>
  </si>
  <si>
    <t>ｵｵﾂﾎﾞ ﾘｭｳﾄ</t>
  </si>
  <si>
    <t>蓮池 雄剛</t>
  </si>
  <si>
    <t>ﾊｽｲｹ ﾕｳｺﾞ</t>
  </si>
  <si>
    <t>福原 歩</t>
  </si>
  <si>
    <t>ﾌｸﾊﾗ ｱﾕﾑ</t>
  </si>
  <si>
    <t>白石 聖弥</t>
  </si>
  <si>
    <t>ｼﾗｲｼ ｾｲﾔ</t>
  </si>
  <si>
    <t>國武 春志</t>
  </si>
  <si>
    <t>ｸﾆﾀｹ ﾊﾙﾕｷ</t>
  </si>
  <si>
    <t>水谷 蒼空</t>
  </si>
  <si>
    <t>ﾐｽﾞﾀﾆ ｿﾗ</t>
  </si>
  <si>
    <t>水野 結太</t>
  </si>
  <si>
    <t>ﾐｽﾞﾉ ﾕｳﾀ</t>
  </si>
  <si>
    <t>内田 敬尊</t>
  </si>
  <si>
    <t>ｳﾁﾀﾞ ﾖｼﾀｶ</t>
  </si>
  <si>
    <t>城下 敬之介</t>
  </si>
  <si>
    <t>ｼﾛｼﾀ ﾋﾛﾉｽｹ</t>
  </si>
  <si>
    <t>宮本 岳虎</t>
  </si>
  <si>
    <t>ﾐﾔﾓﾄ ﾀｹﾄﾗ</t>
  </si>
  <si>
    <t>道済 響月</t>
  </si>
  <si>
    <t>ﾄﾞｳｻｲ ﾋﾋﾞｷ</t>
  </si>
  <si>
    <t>鷹巣 心勢</t>
  </si>
  <si>
    <t>ﾀｶｽ ｼﾝｾｲ</t>
  </si>
  <si>
    <t>松野 響</t>
  </si>
  <si>
    <t>ﾏﾂﾉ ﾋﾋﾞｷ</t>
  </si>
  <si>
    <t>嶋崎 有真</t>
  </si>
  <si>
    <t>ｼﾏｻｷ ﾕｳﾏ</t>
  </si>
  <si>
    <t>藤本 晴大</t>
  </si>
  <si>
    <t>ﾌｼﾞﾓﾄ ﾊﾙﾀ</t>
  </si>
  <si>
    <t>宇佐川 玲央</t>
  </si>
  <si>
    <t>ｳｻｶﾞﾜ ﾚｵ</t>
  </si>
  <si>
    <t>鎌田 大獅</t>
  </si>
  <si>
    <t>ｶﾏﾀﾞ ﾀｲｼ</t>
  </si>
  <si>
    <t>植田 漣人</t>
  </si>
  <si>
    <t>ｳｴﾀﾞ ﾚﾝﾄ</t>
  </si>
  <si>
    <t>川内 侑</t>
  </si>
  <si>
    <t>ｶﾜｳﾁ ﾕｳ</t>
  </si>
  <si>
    <t>山下 京桃</t>
  </si>
  <si>
    <t>ﾔﾏｼﾀ ｱﾂﾄ</t>
  </si>
  <si>
    <t>平田 拓海</t>
  </si>
  <si>
    <t>ﾋﾗﾀ ﾀｸﾐ</t>
  </si>
  <si>
    <t>大田 銀二</t>
  </si>
  <si>
    <t>ｵｵﾀ ｷﾞﾝｼﾞ</t>
  </si>
  <si>
    <t>原口 晃希</t>
  </si>
  <si>
    <t>ﾊﾗｸﾞﾁ ｺｳｷ</t>
  </si>
  <si>
    <t>島田 寛大</t>
  </si>
  <si>
    <t>ｼﾏﾀﾞ ｶﾝﾀ</t>
  </si>
  <si>
    <t>林 侑紀斗</t>
  </si>
  <si>
    <t>ﾊﾔｼ ﾕｷﾄ</t>
  </si>
  <si>
    <t>小玉 航大</t>
  </si>
  <si>
    <t>ｺﾀﾞﾏ ｺｳﾀﾞｲ</t>
  </si>
  <si>
    <t>興梠 裕哉</t>
  </si>
  <si>
    <t>ｺｳﾛｷﾞ ﾕｳﾔ</t>
  </si>
  <si>
    <t>興梠 亜蘭</t>
  </si>
  <si>
    <t>ｺｳﾛｷﾞ ｱﾗﾝ</t>
  </si>
  <si>
    <t>前川 幸太</t>
  </si>
  <si>
    <t>ﾏｴｶﾜ ｺｳﾀ</t>
  </si>
  <si>
    <t>野田 碧生</t>
  </si>
  <si>
    <t>ﾉﾀﾞ ｱｵｲ</t>
  </si>
  <si>
    <t>林田 倫玖</t>
  </si>
  <si>
    <t>ﾊﾔｼﾀﾞ ﾘｸ</t>
  </si>
  <si>
    <t>加藤 優成</t>
  </si>
  <si>
    <t>ｶﾄｳ ﾕｳｾｲ</t>
  </si>
  <si>
    <t>日野 恵心</t>
  </si>
  <si>
    <t>ﾋﾉ ｹｲｼﾝ</t>
  </si>
  <si>
    <t>宇藤 吟平</t>
  </si>
  <si>
    <t>ｳﾄｳ ｷﾞﾝﾍﾟｲ</t>
  </si>
  <si>
    <t>山形 優太</t>
  </si>
  <si>
    <t>ﾔﾏｶﾞﾀ ﾕｳﾀ</t>
  </si>
  <si>
    <t>田中 聖羅</t>
  </si>
  <si>
    <t>ﾀﾅｶ ｾｲﾗ</t>
  </si>
  <si>
    <t>重富 永遠</t>
  </si>
  <si>
    <t>ｼｹﾞﾄﾐ ﾄﾜ</t>
  </si>
  <si>
    <t>河野 眞周</t>
  </si>
  <si>
    <t>ｶﾜﾉ ﾏｼﾕｳ</t>
  </si>
  <si>
    <t>宮本 将光</t>
  </si>
  <si>
    <t>ﾐﾔﾓﾄ ﾏｻﾃﾙ</t>
  </si>
  <si>
    <t>藤田 叶志</t>
  </si>
  <si>
    <t>ﾌｼﾞﾀ ﾄｼ</t>
  </si>
  <si>
    <t>野崎 奨真</t>
  </si>
  <si>
    <t>ﾉｻﾞｷ ｼｮｳﾏ</t>
  </si>
  <si>
    <t>佐藤 悠仁</t>
  </si>
  <si>
    <t>ｻﾄｳ ﾕｳｼﾞﾝ</t>
  </si>
  <si>
    <t>中村 公亮</t>
  </si>
  <si>
    <t>ﾅｶﾑﾗ ｺｳｽｹ</t>
  </si>
  <si>
    <t>椿山 正</t>
  </si>
  <si>
    <t>ﾂﾊﾞｷﾔﾏ ｼﾖｳ</t>
  </si>
  <si>
    <t>園田 征</t>
  </si>
  <si>
    <t>ｿﾉﾀﾞ ﾀﾀﾞｼ</t>
  </si>
  <si>
    <t>豊田 賢太郎</t>
  </si>
  <si>
    <t>ﾄﾖﾀﾞ ｹﾝﾀﾛｳ</t>
  </si>
  <si>
    <t>浅井 飛慧</t>
  </si>
  <si>
    <t>ｱｻｲ ﾋｻﾄ</t>
  </si>
  <si>
    <t>志方 眞</t>
  </si>
  <si>
    <t>ｼｶﾀ ﾏｺﾄ</t>
  </si>
  <si>
    <t>藤本 幸大</t>
  </si>
  <si>
    <t>ﾌｼﾞﾓﾄ ｺｳﾀ</t>
  </si>
  <si>
    <t>松尾 空</t>
  </si>
  <si>
    <t>ﾏﾂｵ ｸｳ</t>
  </si>
  <si>
    <t>西山 綾大</t>
  </si>
  <si>
    <t>ﾆｼﾔﾏ ｱﾔﾀ</t>
  </si>
  <si>
    <t>永松 由宇里</t>
  </si>
  <si>
    <t>ﾅｶﾞﾏﾂ ﾕｳﾘ</t>
  </si>
  <si>
    <t>坂本 瑛心</t>
  </si>
  <si>
    <t>ｻｶﾓﾄ ｴｲｼﾝ</t>
  </si>
  <si>
    <t>田中 蒼人</t>
  </si>
  <si>
    <t>ﾀﾅｶ ｱｵﾄ</t>
  </si>
  <si>
    <t>上村 太陽</t>
  </si>
  <si>
    <t>ｳｴﾑﾗ ﾀｲﾖｳ</t>
  </si>
  <si>
    <t>松田 拳祈</t>
  </si>
  <si>
    <t>ﾏﾂﾀﾞ ｹﾞﾝｷ</t>
  </si>
  <si>
    <t>ｵｵﾂｶ ﾊﾙﾄ</t>
  </si>
  <si>
    <t>宮野 拓海</t>
  </si>
  <si>
    <t>ﾐﾔﾉ ﾀｸﾐ</t>
  </si>
  <si>
    <t>山本 伶響</t>
  </si>
  <si>
    <t>ﾔﾏﾓﾄ ﾚｵﾝ</t>
  </si>
  <si>
    <t>大川 祐輝</t>
  </si>
  <si>
    <t>ｵｵｶﾜ ﾋﾛｷ</t>
  </si>
  <si>
    <t>田村 陽裕</t>
  </si>
  <si>
    <t>ﾀﾑﾗ ﾋﾛ</t>
  </si>
  <si>
    <t>谷川 聖</t>
  </si>
  <si>
    <t>ﾀﾆｶﾞﾜ ﾋｼﾞﾘ</t>
  </si>
  <si>
    <t>小橋 昂央</t>
  </si>
  <si>
    <t>ｺﾊﾞｼ ｺｵ</t>
  </si>
  <si>
    <t>田島 健祐</t>
  </si>
  <si>
    <t>ﾀｼﾞﾏ ｹﾝｽｹ</t>
  </si>
  <si>
    <t>鶴留 颯人</t>
  </si>
  <si>
    <t>ﾂﾙﾄﾞﾒ ﾊﾔﾄ</t>
  </si>
  <si>
    <t>男子</t>
    <rPh sb="0" eb="2">
      <t>ダンシ</t>
    </rPh>
    <phoneticPr fontId="1"/>
  </si>
  <si>
    <t>女子</t>
    <rPh sb="0" eb="2">
      <t>ジョシ</t>
    </rPh>
    <phoneticPr fontId="1"/>
  </si>
  <si>
    <t>～</t>
  </si>
  <si>
    <t>1341～1400は予備番号</t>
    <rPh sb="10" eb="14">
      <t>ヨビバンゴウ</t>
    </rPh>
    <phoneticPr fontId="2"/>
  </si>
  <si>
    <t>946～1000までは予備番号</t>
    <rPh sb="11" eb="15">
      <t>ヨビバンゴウ</t>
    </rPh>
    <phoneticPr fontId="2"/>
  </si>
  <si>
    <t>1406~1500まで予備番号</t>
    <rPh sb="11" eb="15">
      <t>ヨビバンゴウ</t>
    </rPh>
    <phoneticPr fontId="2"/>
  </si>
  <si>
    <t>1581～1700まで予備番号</t>
    <rPh sb="11" eb="15">
      <t>ヨビバンゴウ</t>
    </rPh>
    <phoneticPr fontId="2"/>
  </si>
  <si>
    <t>○２０２５年度JAAF登録番号一覧表（最新版）</t>
    <rPh sb="5" eb="7">
      <t>ネンド</t>
    </rPh>
    <rPh sb="11" eb="15">
      <t>トウロクバンゴウ</t>
    </rPh>
    <rPh sb="15" eb="18">
      <t>イチランヒョウ</t>
    </rPh>
    <rPh sb="19" eb="22">
      <t>サイシンバン</t>
    </rPh>
    <phoneticPr fontId="1"/>
  </si>
  <si>
    <t>天草拓心</t>
    <rPh sb="0" eb="2">
      <t>アマクサ</t>
    </rPh>
    <rPh sb="2" eb="3">
      <t>タク</t>
    </rPh>
    <rPh sb="3" eb="4">
      <t>シン</t>
    </rPh>
    <phoneticPr fontId="1"/>
  </si>
  <si>
    <t>1261～1300は予備番号</t>
    <rPh sb="10" eb="14">
      <t>ヨビバンゴウ</t>
    </rPh>
    <phoneticPr fontId="2"/>
  </si>
  <si>
    <t>841～900までは予備番号</t>
    <rPh sb="10" eb="14">
      <t>ヨビバンゴウ</t>
    </rPh>
    <phoneticPr fontId="2"/>
  </si>
  <si>
    <t>鎮西</t>
    <rPh sb="0" eb="2">
      <t>チンゼイ</t>
    </rPh>
    <phoneticPr fontId="2"/>
  </si>
  <si>
    <t>専大熊本</t>
    <rPh sb="2" eb="4">
      <t>クマモト</t>
    </rPh>
    <phoneticPr fontId="2"/>
  </si>
  <si>
    <t>1841～1900まで予備番号</t>
    <rPh sb="11" eb="15">
      <t>ヨビバンゴウ</t>
    </rPh>
    <phoneticPr fontId="2"/>
  </si>
  <si>
    <t>芦北支援</t>
    <rPh sb="0" eb="2">
      <t>アシキタ</t>
    </rPh>
    <rPh sb="2" eb="4">
      <t>シエン</t>
    </rPh>
    <phoneticPr fontId="2"/>
  </si>
  <si>
    <t>2001~2005まで予備番号</t>
    <rPh sb="11" eb="15">
      <t>ヨビバンゴウ</t>
    </rPh>
    <phoneticPr fontId="2"/>
  </si>
  <si>
    <t>～</t>
    <phoneticPr fontId="2"/>
  </si>
  <si>
    <t>令和７年度
 第５３回県下高等学校学年別陸上競技大会会申込</t>
    <rPh sb="0" eb="2">
      <t>レイワ</t>
    </rPh>
    <rPh sb="3" eb="5">
      <t>ネンド</t>
    </rPh>
    <rPh sb="7" eb="8">
      <t>ダイ</t>
    </rPh>
    <rPh sb="10" eb="11">
      <t>カイ</t>
    </rPh>
    <rPh sb="11" eb="12">
      <t>ケン</t>
    </rPh>
    <rPh sb="12" eb="13">
      <t>シタ</t>
    </rPh>
    <rPh sb="13" eb="17">
      <t>コウトウガッコウ</t>
    </rPh>
    <rPh sb="17" eb="20">
      <t>ガクネンベツ</t>
    </rPh>
    <rPh sb="20" eb="22">
      <t>リクジョウ</t>
    </rPh>
    <rPh sb="22" eb="24">
      <t>キョウギ</t>
    </rPh>
    <rPh sb="24" eb="26">
      <t>タイカイ</t>
    </rPh>
    <rPh sb="26" eb="27">
      <t>カイ</t>
    </rPh>
    <rPh sb="27" eb="29">
      <t>モウシコ</t>
    </rPh>
    <phoneticPr fontId="2"/>
  </si>
  <si>
    <t>Ｒ　７
男 子</t>
    <rPh sb="4" eb="5">
      <t>オトコ</t>
    </rPh>
    <rPh sb="6" eb="7">
      <t>コ</t>
    </rPh>
    <phoneticPr fontId="2"/>
  </si>
  <si>
    <t>Ｒ　７
女 子</t>
    <rPh sb="4" eb="5">
      <t>ジョ</t>
    </rPh>
    <rPh sb="6" eb="7">
      <t>コ</t>
    </rPh>
    <phoneticPr fontId="2"/>
  </si>
  <si>
    <r>
      <t xml:space="preserve">男　 </t>
    </r>
    <r>
      <rPr>
        <sz val="11"/>
        <rFont val="ＭＳ Ｐゴシック"/>
        <family val="3"/>
        <charset val="128"/>
      </rPr>
      <t xml:space="preserve"> </t>
    </r>
    <r>
      <rPr>
        <sz val="11"/>
        <rFont val="ＭＳ Ｐゴシック"/>
        <family val="3"/>
        <charset val="128"/>
      </rPr>
      <t>子</t>
    </r>
    <phoneticPr fontId="2"/>
  </si>
  <si>
    <t>女　子</t>
    <phoneticPr fontId="2"/>
  </si>
  <si>
    <t>本田 潤之介</t>
  </si>
  <si>
    <t>ﾎﾝﾀﾞ ｼﾞｭﾝﾉｽｹ</t>
  </si>
  <si>
    <t>堀 匠蔵</t>
  </si>
  <si>
    <t>ﾎﾘ ｼｮｳｿﾞｳ</t>
  </si>
  <si>
    <t>渡辺 日々輝</t>
  </si>
  <si>
    <t>ﾜﾀﾅﾍﾞ ﾋﾋﾞｷ</t>
  </si>
  <si>
    <t>小池 悠太</t>
  </si>
  <si>
    <t>ｺｲｹ ﾕｳﾀ</t>
  </si>
  <si>
    <t>長野 陸斗</t>
  </si>
  <si>
    <t>ﾅｶﾞﾉ ﾘｸﾄ</t>
  </si>
  <si>
    <t>平野 颯真</t>
  </si>
  <si>
    <t>ﾋﾗﾉ ｿｳﾏ</t>
  </si>
  <si>
    <t>尾﨑 勇太</t>
  </si>
  <si>
    <t>ｵｻﾞｷ ﾕｳﾀ</t>
  </si>
  <si>
    <t>澤部 瑞貴</t>
  </si>
  <si>
    <t>ｻﾜﾍﾞ ﾐｽﾞｷ</t>
  </si>
  <si>
    <t>竹下 聡真</t>
  </si>
  <si>
    <t>ﾀｹｼﾀ ｿｳﾏ</t>
  </si>
  <si>
    <t>鹿子木 壮佑</t>
  </si>
  <si>
    <t>ｶﾅｺｷﾞ ｿｳｽｹ</t>
  </si>
  <si>
    <t>木村 光希</t>
  </si>
  <si>
    <t>ｷﾑﾗ ﾐﾂｷ</t>
  </si>
  <si>
    <t>林 瑶太</t>
  </si>
  <si>
    <t>ﾊﾔｼ ﾖｳﾀ</t>
  </si>
  <si>
    <t>平松 観言</t>
  </si>
  <si>
    <t>ﾋﾗﾏﾂ ﾐｺﾄ</t>
  </si>
  <si>
    <t>江波 佑真</t>
  </si>
  <si>
    <t>ｴﾅﾐ ﾕｳﾏ</t>
  </si>
  <si>
    <t>竹中 康太</t>
  </si>
  <si>
    <t>ﾀｹﾅｶ ｺｳﾀ</t>
  </si>
  <si>
    <t>宮下 芯</t>
  </si>
  <si>
    <t>ﾐﾔｼﾀ ｼﾝ</t>
  </si>
  <si>
    <t>吉武 悠</t>
  </si>
  <si>
    <t>ﾖｼﾀｹ ﾕｳ</t>
  </si>
  <si>
    <t>土持 武蔵</t>
  </si>
  <si>
    <t>ﾂﾁﾓﾁ ﾀｹｿﾞｳ</t>
  </si>
  <si>
    <t>押方 碧翔</t>
  </si>
  <si>
    <t>ｵｼｶﾀ ﾘｸﾄ</t>
  </si>
  <si>
    <t>田中 遊翔</t>
  </si>
  <si>
    <t>ﾀﾅｶ ﾕｳｼｮｳ</t>
  </si>
  <si>
    <t>鈴木 悠仁</t>
  </si>
  <si>
    <t>ｽｽﾞｷ ﾕｳﾄ</t>
  </si>
  <si>
    <t>中尾 匠吾</t>
  </si>
  <si>
    <t>ﾅｶｵ ｼｮｳｺﾞ</t>
  </si>
  <si>
    <t>坂本 泰一</t>
  </si>
  <si>
    <t>ｻｶﾓﾄ ﾀｲｲﾁ</t>
  </si>
  <si>
    <t>馬場 雄大</t>
  </si>
  <si>
    <t>ﾊﾞﾊﾞ ﾕｳﾀ</t>
  </si>
  <si>
    <t>高本 蒼真</t>
  </si>
  <si>
    <t>ﾀｶﾓﾄ ｿｳﾏ</t>
  </si>
  <si>
    <t>東 悠生</t>
  </si>
  <si>
    <t>ﾋｶﾞｼ ﾕｳｾｲ</t>
  </si>
  <si>
    <t>冨士登 陸</t>
  </si>
  <si>
    <t>ﾌｼﾞﾄ ﾘｸ</t>
  </si>
  <si>
    <t>田中 悠仁</t>
  </si>
  <si>
    <t>ﾀﾅｶ ﾊﾙﾄ</t>
  </si>
  <si>
    <t>橋本 晃汰</t>
  </si>
  <si>
    <t>ﾊｼﾓﾄ ｺｳﾀ</t>
  </si>
  <si>
    <t>山中 太粋</t>
  </si>
  <si>
    <t>ﾔﾏﾅｶ ﾀｲｷ</t>
  </si>
  <si>
    <t>井坂 獅斗</t>
  </si>
  <si>
    <t>ｲｻﾞｶ ｼﾄﾞｳ</t>
  </si>
  <si>
    <t>福嶋 光陽</t>
  </si>
  <si>
    <t>ﾌｸｼﾏ ｺｳﾖｳ</t>
  </si>
  <si>
    <t>足立 類</t>
  </si>
  <si>
    <t>ｱﾀﾞﾁ ﾙｲ</t>
  </si>
  <si>
    <t>野口 怜椰</t>
  </si>
  <si>
    <t>ﾉｸﾞﾁ ﾚｲﾔ</t>
  </si>
  <si>
    <t>川本 泰輝</t>
  </si>
  <si>
    <t>ｶﾜﾓﾄ ﾀｲｷ</t>
  </si>
  <si>
    <t>藤瀬 心</t>
  </si>
  <si>
    <t>ﾌｼﾞｾ ｺｺﾛ</t>
  </si>
  <si>
    <t>西村 陽生</t>
  </si>
  <si>
    <t>ﾆｼﾑﾗ ﾖｳｷ</t>
  </si>
  <si>
    <t>田代 翔大</t>
  </si>
  <si>
    <t>ﾀｼﾛ ｼｮｳﾀ</t>
  </si>
  <si>
    <t>中内 陸人</t>
  </si>
  <si>
    <t>ﾅｶｳﾁ ﾘｸﾄ</t>
  </si>
  <si>
    <t>立花 賢信</t>
  </si>
  <si>
    <t>ﾀﾁﾊﾞﾅ ｹﾝｼﾝ</t>
  </si>
  <si>
    <t>吉本 龍馬</t>
  </si>
  <si>
    <t>ﾖｼﾓﾄ ﾘｮｳﾏ</t>
  </si>
  <si>
    <t>冨川 慶二郎</t>
  </si>
  <si>
    <t>ﾄﾐｶﾜ ｹｲｼﾞﾛｳ</t>
  </si>
  <si>
    <t>後藤 佳真</t>
  </si>
  <si>
    <t>ｺﾞﾄｳ ｹｲｼﾝ</t>
  </si>
  <si>
    <t>森 陽向</t>
  </si>
  <si>
    <t>ﾓﾘ ﾋﾅﾀ</t>
  </si>
  <si>
    <t>冨田 龍生</t>
  </si>
  <si>
    <t>ﾄﾐﾀ ﾘｭｳ</t>
  </si>
  <si>
    <t>髙田 柚瑠</t>
  </si>
  <si>
    <t>ﾀｶﾞﾀﾞ ﾕｽﾞﾙ</t>
  </si>
  <si>
    <t>宮島 遼</t>
  </si>
  <si>
    <t>ﾐﾔｼﾞﾏ ﾘｮｳ</t>
  </si>
  <si>
    <t>前田 琉之介</t>
  </si>
  <si>
    <t>ﾏｴﾀﾞ ﾘｭｳﾉｽｹ</t>
  </si>
  <si>
    <t>塩田 将真</t>
  </si>
  <si>
    <t>ｼｵﾀ ｼｮｳﾏ</t>
  </si>
  <si>
    <t>藤本 庵史</t>
  </si>
  <si>
    <t>ﾌｼﾞﾓﾄ ｱﾝｼﾞ</t>
  </si>
  <si>
    <t>齋藤 瑚二郎</t>
  </si>
  <si>
    <t>ｻｲﾄｳ ｺｼﾞﾛｳ</t>
  </si>
  <si>
    <t>坂梨 天飛</t>
  </si>
  <si>
    <t>ｻｶﾅｼ ｱﾏﾄ</t>
  </si>
  <si>
    <t>田﨑 空汰</t>
  </si>
  <si>
    <t>ﾀｻｷ ｿﾗﾀ</t>
  </si>
  <si>
    <t>北原 汰一</t>
  </si>
  <si>
    <t>ｷﾀﾊﾗ ﾀｲﾁ</t>
  </si>
  <si>
    <t>今村 征史郎</t>
  </si>
  <si>
    <t>ｲﾏﾑﾗ ｾｲｼﾛｳ</t>
  </si>
  <si>
    <t>田島 楓雅</t>
  </si>
  <si>
    <t>ﾀｼﾏ ﾌｳｶﾞ</t>
  </si>
  <si>
    <t>恒松 侑大</t>
  </si>
  <si>
    <t>ﾂﾈﾏﾂ ﾕｳﾀﾞｲ</t>
  </si>
  <si>
    <t>小橋 郁斗</t>
  </si>
  <si>
    <t>ｺﾊﾞｼ ｲｸﾄ</t>
  </si>
  <si>
    <t>楠 泰征</t>
  </si>
  <si>
    <t>ｸｽﾉｷ ﾀｲｾｲ</t>
  </si>
  <si>
    <t>西﨑 晴琉</t>
  </si>
  <si>
    <t>ﾆｼｻﾞｷ ﾊﾙ</t>
  </si>
  <si>
    <t>千原 一心</t>
  </si>
  <si>
    <t>ﾁﾊﾗ ｲｯｼﾝ</t>
  </si>
  <si>
    <t>濵本 晃生</t>
  </si>
  <si>
    <t>ﾊﾏﾓﾄ ｺｳｾｲ</t>
  </si>
  <si>
    <t>藤本 康希</t>
  </si>
  <si>
    <t>ﾌｼﾞﾓﾄ ｺｳｷ</t>
  </si>
  <si>
    <t>林田 晋乃丞</t>
  </si>
  <si>
    <t>ﾊﾔｼﾀﾞ ｼﾝﾉｼﾞｮｳ</t>
  </si>
  <si>
    <t>福井 颯真</t>
  </si>
  <si>
    <t>ﾌｸｲ ｿｳﾏ</t>
  </si>
  <si>
    <t>坂本 頼仁</t>
  </si>
  <si>
    <t>ｻｶﾓﾄ ﾗｲﾄ</t>
  </si>
  <si>
    <t>黒木 陽登</t>
  </si>
  <si>
    <t>ｸﾛｷ ﾋﾅﾄ</t>
  </si>
  <si>
    <t>江尻 桜介</t>
  </si>
  <si>
    <t>ｴｼﾞﾘ ｵｳｽｹ</t>
  </si>
  <si>
    <t>川本 大翔</t>
  </si>
  <si>
    <t>ｶﾜﾓﾄ ﾋﾛﾄ</t>
  </si>
  <si>
    <t>岩﨑 大河</t>
  </si>
  <si>
    <t>ｲﾜｻｷ ﾀｲｶﾞ</t>
  </si>
  <si>
    <t>木戸内 亮雅</t>
  </si>
  <si>
    <t>ｷﾄﾞｳﾁ ﾘｮｳｶﾞ</t>
  </si>
  <si>
    <t>本田 琉真</t>
  </si>
  <si>
    <t>ﾎﾝﾀﾞ ﾘｭｳﾏ</t>
  </si>
  <si>
    <t>丸山 武人</t>
  </si>
  <si>
    <t>ﾏﾙﾔﾏ ﾀｹﾄ</t>
  </si>
  <si>
    <t>内野 愛絆</t>
  </si>
  <si>
    <t>ｳﾁﾉ ｱｲｷ</t>
  </si>
  <si>
    <t>平川 世夢</t>
  </si>
  <si>
    <t>ﾋﾗｶﾜ ｾﾞﾝ</t>
  </si>
  <si>
    <t>藤嶋 大和</t>
  </si>
  <si>
    <t>ﾌｼﾞｼﾏ ﾔﾏﾄ</t>
  </si>
  <si>
    <t>梅田 裕斗</t>
  </si>
  <si>
    <t>ｳﾒﾀﾞ ﾋﾛﾄ</t>
  </si>
  <si>
    <t>アンディア ジャウフェトラ</t>
  </si>
  <si>
    <t>ｱﾝﾃﾞｨｱ ｼﾞｬｳﾌｪﾄﾗ</t>
  </si>
  <si>
    <t>若田 政浩</t>
  </si>
  <si>
    <t>ﾜｶﾀ ﾏｻﾋﾛ</t>
  </si>
  <si>
    <t>川上 真司</t>
  </si>
  <si>
    <t>ｶﾜｶﾐ ｼﾝｼﾞ</t>
  </si>
  <si>
    <t>中丸 湊</t>
  </si>
  <si>
    <t>ﾅｶﾏﾙ ﾐﾅﾄ</t>
  </si>
  <si>
    <t>飯星 佑真</t>
  </si>
  <si>
    <t>ｲｲﾎｼ ﾕｳﾏ</t>
  </si>
  <si>
    <t>武田 一朔</t>
  </si>
  <si>
    <t>ﾀｹﾀﾞ ｲｯｻ</t>
  </si>
  <si>
    <t>木村 佑</t>
  </si>
  <si>
    <t>ｷﾑﾗ ﾕｳ</t>
  </si>
  <si>
    <t>フェデリコ 拓海</t>
  </si>
  <si>
    <t>ﾌｪﾃﾞﾘｺ ﾀｸﾐ</t>
  </si>
  <si>
    <t>関 隼汰</t>
  </si>
  <si>
    <t>ｾｷ ｼｭﾝﾀ</t>
  </si>
  <si>
    <t>森 大地</t>
  </si>
  <si>
    <t>ﾓﾘ ﾀﾞｲﾁ</t>
  </si>
  <si>
    <t>窪 壱征</t>
  </si>
  <si>
    <t>ｸﾎﾞ ｲｯｾｲ</t>
  </si>
  <si>
    <t>武藤 陸</t>
  </si>
  <si>
    <t>ﾑﾄｳ ﾘｸ</t>
  </si>
  <si>
    <t>小山 菖</t>
  </si>
  <si>
    <t>ｵﾔﾏ ｼｮｳ</t>
  </si>
  <si>
    <t>山野 晃暉</t>
  </si>
  <si>
    <t>ﾔﾏﾉ ｺｳｷ</t>
  </si>
  <si>
    <t>内野 遥翔</t>
  </si>
  <si>
    <t>ｳﾁﾉ ﾊﾙﾄ</t>
  </si>
  <si>
    <t>亀井 遼希</t>
  </si>
  <si>
    <t>ｶﾒｲ ﾊﾙｷ</t>
  </si>
  <si>
    <t>星先 理一</t>
  </si>
  <si>
    <t>ﾎｼｻﾞｷ ﾘｲﾁ</t>
  </si>
  <si>
    <t>岳 晃輝</t>
  </si>
  <si>
    <t>中村 翔太郎</t>
  </si>
  <si>
    <t>ﾅｶﾑﾗ ｼｮｳﾀﾛｳ</t>
  </si>
  <si>
    <t>正田 崇仁</t>
  </si>
  <si>
    <t>ｼｮｳﾀﾞ ﾀｶﾋﾄ</t>
  </si>
  <si>
    <t>草野 愛斗</t>
  </si>
  <si>
    <t>ｸｻﾉ ｶﾞｸﾄ</t>
  </si>
  <si>
    <t>小寺 湊</t>
  </si>
  <si>
    <t>ｺﾃﾞﾗ ﾐﾅﾄ</t>
  </si>
  <si>
    <t>中山 喬晴</t>
  </si>
  <si>
    <t>ﾅｶﾔﾏ ｷｮｳｾｲ</t>
  </si>
  <si>
    <t>山隈 虎珠</t>
  </si>
  <si>
    <t>ﾔﾏｸﾞﾏ ﾀｲｼﾞｭ</t>
  </si>
  <si>
    <t>落合 陸朱</t>
  </si>
  <si>
    <t>ｵﾁｱｲ ﾘｸﾄ</t>
  </si>
  <si>
    <t>濱嶋 柊希</t>
  </si>
  <si>
    <t>ﾊﾏｼﾏ ｼｭｳｷ</t>
  </si>
  <si>
    <t>渡邊 翔馬</t>
  </si>
  <si>
    <t>ﾜﾀﾅﾍﾞ ﾄｳﾏ</t>
  </si>
  <si>
    <t>倉員 凛恩</t>
  </si>
  <si>
    <t>ｸﾗｶｽﾞ ﾘｵﾝ</t>
  </si>
  <si>
    <t>坂西 昌斗</t>
  </si>
  <si>
    <t>ｻｶﾆｼ ﾏｻﾄ</t>
  </si>
  <si>
    <t>村上 煌心</t>
  </si>
  <si>
    <t>ﾑﾗｶﾐ ｷﾗﾑ</t>
  </si>
  <si>
    <t>木村 弘薪</t>
  </si>
  <si>
    <t>ｷﾑﾗ ﾕｳｼﾝ</t>
  </si>
  <si>
    <t>山 大翔</t>
  </si>
  <si>
    <t>ﾔﾏ ﾋﾛﾄ</t>
  </si>
  <si>
    <t>上野 慶大</t>
  </si>
  <si>
    <t>ｳｴﾉ ｹｲﾀ</t>
  </si>
  <si>
    <t>村上 琥童</t>
  </si>
  <si>
    <t>ﾑﾗｶﾐ ｺﾄﾞｳ</t>
  </si>
  <si>
    <t>中原 和真</t>
  </si>
  <si>
    <t>ﾅｶﾊﾗ ｶｽﾞﾏ</t>
  </si>
  <si>
    <t>上土井 智輝</t>
  </si>
  <si>
    <t>ｼﾞｮｳﾄﾞｲ ﾄﾓｷ</t>
  </si>
  <si>
    <t>片山 幹太</t>
  </si>
  <si>
    <t>ｶﾀﾔﾏ ｶﾝﾀ</t>
  </si>
  <si>
    <t>上田 羽琉斗</t>
  </si>
  <si>
    <t>ｳｴﾀﾞ ﾊﾙﾄ</t>
  </si>
  <si>
    <t>長尾 悠雅</t>
  </si>
  <si>
    <t>ﾅｶﾞｵ ﾕｳｶﾞ</t>
  </si>
  <si>
    <t>竹下 秀雄</t>
  </si>
  <si>
    <t>ﾀｹｼﾀ ﾋﾃﾞｵ</t>
  </si>
  <si>
    <t>三上 颯斗</t>
  </si>
  <si>
    <t>ﾐｶﾐ ﾊﾔﾄ</t>
  </si>
  <si>
    <t>藤本 嵩登</t>
  </si>
  <si>
    <t>ﾌｼﾞﾓﾄ ｼｭｳﾄ</t>
  </si>
  <si>
    <t>㓛能 誠悟</t>
  </si>
  <si>
    <t>ｺｳﾉ ｾｲｺﾞ</t>
  </si>
  <si>
    <t>中山 三四郎</t>
  </si>
  <si>
    <t>ﾅｶﾔﾏ ｻﾝｼﾛｳ</t>
  </si>
  <si>
    <t>東 輝祐</t>
  </si>
  <si>
    <t>ﾋｶﾞｼ ｺｳｽｹ</t>
  </si>
  <si>
    <t>北岡 諒夏</t>
  </si>
  <si>
    <t>ｷﾀｵｶ ﾘｮｳｶﾞ</t>
  </si>
  <si>
    <t>毛利 本仏</t>
  </si>
  <si>
    <t>ﾓｳﾘ ﾓﾄﾌﾂ</t>
  </si>
  <si>
    <t>栗原 彰吾</t>
  </si>
  <si>
    <t>ｸﾘﾊﾗ ｼｮｳｺﾞ</t>
  </si>
  <si>
    <t>木村 太一</t>
  </si>
  <si>
    <t>ｷﾑﾗ ﾀｲﾁ</t>
  </si>
  <si>
    <t>松岡 諒</t>
  </si>
  <si>
    <t>ﾏﾂｵｶ ﾘｮｳ</t>
  </si>
  <si>
    <t>髙見 勇貴</t>
  </si>
  <si>
    <t>ﾀｶﾐ ﾕｳｷ</t>
  </si>
  <si>
    <t>外山 友斗</t>
  </si>
  <si>
    <t>ﾄﾔﾏ ﾕｳﾄ</t>
  </si>
  <si>
    <t>岡崎 柊</t>
  </si>
  <si>
    <t>ｵｶｻﾞｷ ｼｭｳ</t>
  </si>
  <si>
    <t>糟谷 脩己</t>
  </si>
  <si>
    <t>ｶｽﾔ ｼｭｳｷ</t>
  </si>
  <si>
    <t>山口 颯一朗</t>
  </si>
  <si>
    <t>ﾔﾏｸﾞﾁ ｿｳｲﾁﾛｳ</t>
  </si>
  <si>
    <t>内田 清正</t>
  </si>
  <si>
    <t>ｳﾁﾀﾞ ｷﾖﾏｻ</t>
  </si>
  <si>
    <t>小西 凌</t>
  </si>
  <si>
    <t>ｺﾆｼ ﾘｮｳ</t>
  </si>
  <si>
    <t>大田黒 天</t>
  </si>
  <si>
    <t>ｵｵﾀｸﾞﾛ ﾀｶﾄ</t>
  </si>
  <si>
    <t>青木 悠真</t>
  </si>
  <si>
    <t>ｱｵｷ ﾕｳﾏ</t>
  </si>
  <si>
    <t>古殿 大華</t>
  </si>
  <si>
    <t>ﾌﾙﾄﾉ ﾏｻﾊﾙ</t>
  </si>
  <si>
    <t>西村 凌</t>
  </si>
  <si>
    <t>ﾆｼﾑﾗ ﾘｮｳ</t>
  </si>
  <si>
    <t>志賀 蓮星</t>
  </si>
  <si>
    <t>ｼｶﾞ ﾚﾝｾｲ</t>
  </si>
  <si>
    <t>立石 大輔</t>
  </si>
  <si>
    <t>ﾀﾃｲｼ ﾀﾞｲｽｹ</t>
  </si>
  <si>
    <t>村上 大翔</t>
  </si>
  <si>
    <t>ﾑﾗｶﾐ ﾊﾙﾄ</t>
  </si>
  <si>
    <t>松本 隆希</t>
  </si>
  <si>
    <t>ﾏﾂﾓﾄ ﾘｭｳｷ</t>
  </si>
  <si>
    <t>髙野 太樹</t>
  </si>
  <si>
    <t>ﾀｶﾉ ﾀｲｷ</t>
  </si>
  <si>
    <t>村上 陽斗</t>
  </si>
  <si>
    <t>岩下 大和</t>
  </si>
  <si>
    <t>ｲﾜｼﾀ ﾔﾏﾄ</t>
  </si>
  <si>
    <t>山下 大志</t>
  </si>
  <si>
    <t>ﾔﾏｼﾀ ﾀｲｼ</t>
  </si>
  <si>
    <t>和田 勇優人</t>
  </si>
  <si>
    <t>ﾜﾀﾞ ﾕｳﾄ</t>
  </si>
  <si>
    <t>太田 宗佑</t>
  </si>
  <si>
    <t>ｵｵﾀ ｿｳｽｹ</t>
  </si>
  <si>
    <t>大野 直輝</t>
  </si>
  <si>
    <t>ｵｵﾉ ﾅｵｷ</t>
  </si>
  <si>
    <t>森下 いおり</t>
  </si>
  <si>
    <t>ﾓﾘｼﾀ ｲｵﾘ</t>
  </si>
  <si>
    <t>田中 天琉</t>
  </si>
  <si>
    <t>ﾀﾅｶ ﾃﾙｳ</t>
  </si>
  <si>
    <t>吉川 将翔</t>
  </si>
  <si>
    <t>ﾖｼｶﾜ ﾏｻﾄ</t>
  </si>
  <si>
    <t>村山 貴亮</t>
  </si>
  <si>
    <t>ﾑﾗﾔﾏ ｷﾘｮｳ</t>
  </si>
  <si>
    <t>田上 結月</t>
  </si>
  <si>
    <t>ﾀﾉｳｴ ﾕﾂﾞｷ</t>
  </si>
  <si>
    <t>甲斐 奏汰</t>
  </si>
  <si>
    <t>ｶｲ ｶﾅﾀ</t>
  </si>
  <si>
    <t>大濵 慶悟</t>
  </si>
  <si>
    <t>ｵｵﾊﾏ ｹｲｺﾞ</t>
  </si>
  <si>
    <t>田中 駿太郎</t>
  </si>
  <si>
    <t>ﾀﾅｶ ｼｭﾝﾀﾛｳ</t>
  </si>
  <si>
    <t>吉田 幸平</t>
  </si>
  <si>
    <t>ﾖｼﾀﾞ ｺｳﾍｲ</t>
  </si>
  <si>
    <t>松﨑 煌己</t>
  </si>
  <si>
    <t>ﾏﾂｻﾞｷ ｺｳｷ</t>
  </si>
  <si>
    <t>坂本 智哉</t>
  </si>
  <si>
    <t>ｻｶﾓﾄ ﾄﾓﾔ</t>
  </si>
  <si>
    <t>吉住 涼帆</t>
  </si>
  <si>
    <t>ﾖｼｽﾞﾐ ﾘｮｳﾊﾝ</t>
  </si>
  <si>
    <t>東 倫太朗</t>
  </si>
  <si>
    <t>ﾋｶﾞｼ ﾘﾝﾀﾛｳ</t>
  </si>
  <si>
    <t>松川 昊乃将</t>
  </si>
  <si>
    <t>ﾏﾂｶﾜ ｺｳﾉｽｹ</t>
  </si>
  <si>
    <t>内門 晃大</t>
  </si>
  <si>
    <t>ｳﾁｶﾄﾞ ｺｳﾀﾞｲ</t>
  </si>
  <si>
    <t>林田 渓和</t>
  </si>
  <si>
    <t>ﾊﾔｼﾀﾞ ｹｲﾄ</t>
  </si>
  <si>
    <t>松永 春斗</t>
  </si>
  <si>
    <t>ﾏﾂﾅｶﾞ ﾊﾙﾄ</t>
  </si>
  <si>
    <t>山村 亮太</t>
  </si>
  <si>
    <t>ﾔﾏﾑﾗ ﾘｮｳﾀ</t>
  </si>
  <si>
    <t>那須 楓汰</t>
  </si>
  <si>
    <t>ﾅｽ ﾌｳﾀ</t>
  </si>
  <si>
    <t>左座 丈琉</t>
  </si>
  <si>
    <t>ｿﾞｳｻﾞ ﾀｹﾙ</t>
  </si>
  <si>
    <t>藤島 哲将</t>
  </si>
  <si>
    <t>ﾌｼﾞｼﾏ ﾃｯｼｮｳ</t>
  </si>
  <si>
    <t>橋本 椋太</t>
  </si>
  <si>
    <t>ﾊｼﾓﾄ ﾘｮｳﾀ</t>
  </si>
  <si>
    <t>坂元 康馬</t>
  </si>
  <si>
    <t>ｻｶﾓﾄ ｺｳﾏ</t>
  </si>
  <si>
    <t>西口 大偉</t>
  </si>
  <si>
    <t>ﾆｼｸﾞﾁ ﾛｲ</t>
  </si>
  <si>
    <t>仁井本 翔馬</t>
  </si>
  <si>
    <t>ﾆｲﾓﾄ ｼｮｳﾏ</t>
  </si>
  <si>
    <t>桐原 碧士</t>
  </si>
  <si>
    <t>ｷﾘﾊﾗ ｱｵｲ</t>
  </si>
  <si>
    <t>生田 晴琉</t>
  </si>
  <si>
    <t>ｲｸﾀ ﾊﾙ</t>
  </si>
  <si>
    <t>岡根 昊叶</t>
  </si>
  <si>
    <t>ｵｶﾈ ｿﾗﾄ</t>
  </si>
  <si>
    <t>片山 一進</t>
  </si>
  <si>
    <t>ｶﾀﾔﾏ ｲｯｼﾝ</t>
  </si>
  <si>
    <t>加藤 壮流</t>
  </si>
  <si>
    <t>ｶﾄｳ ﾀｹﾙ</t>
  </si>
  <si>
    <t>福澤 愛大</t>
  </si>
  <si>
    <t>ﾌｸｻﾞﾜ ﾏﾅﾄ</t>
  </si>
  <si>
    <t>吉野 湊介</t>
  </si>
  <si>
    <t>ﾖｼﾉ ｿｳｽｹ</t>
  </si>
  <si>
    <t>池田 翔一</t>
  </si>
  <si>
    <t>ｲｹﾀﾞ ｼｮｳｲﾁ</t>
  </si>
  <si>
    <t>古川 咲空</t>
  </si>
  <si>
    <t>ﾌﾙｶﾜ ｻｸ</t>
  </si>
  <si>
    <t>井山 礼暢</t>
  </si>
  <si>
    <t>ｲﾔﾏ ｱｷﾉﾌﾞ</t>
  </si>
  <si>
    <t>元島 路人</t>
  </si>
  <si>
    <t>ﾓﾄｼﾏ ﾛｯﾄﾞ</t>
  </si>
  <si>
    <t>髙野 奏</t>
  </si>
  <si>
    <t>ﾀｶﾉ ｶﾅﾃﾞ</t>
  </si>
  <si>
    <t>藤崎 瑛大</t>
  </si>
  <si>
    <t>ﾌｼﾞｻｷ ｴｲﾀ</t>
  </si>
  <si>
    <t>岡部 光希</t>
  </si>
  <si>
    <t>ｵｶﾍﾞ ﾐﾂｷ</t>
  </si>
  <si>
    <t>山本 晃路</t>
  </si>
  <si>
    <t>ﾔﾏﾓﾄ ｱｷｼﾞ</t>
  </si>
  <si>
    <t>園田 悠太</t>
  </si>
  <si>
    <t>ｿﾉﾀﾞ ﾕｳﾀ</t>
  </si>
  <si>
    <t>松永 聖地</t>
  </si>
  <si>
    <t>ﾏﾂﾅｶﾞ ｾｲﾁ</t>
  </si>
  <si>
    <t>稲葉 京一</t>
  </si>
  <si>
    <t>ｲﾅﾊﾞ ｷｮｳｲﾁ</t>
  </si>
  <si>
    <t>上妻 恵太</t>
  </si>
  <si>
    <t>ｺｳﾂﾞﾏ ｹｲﾀ</t>
  </si>
  <si>
    <t>小林 悠人</t>
  </si>
  <si>
    <t>ｺﾊﾞﾔｼ ﾕｳﾄ</t>
  </si>
  <si>
    <t>田島 悠仁</t>
  </si>
  <si>
    <t>ﾀｼﾞﾏ ﾊﾙﾄ</t>
  </si>
  <si>
    <t>福田 悠斗</t>
  </si>
  <si>
    <t>ﾌｸﾀﾞ ﾕｳﾄ</t>
  </si>
  <si>
    <t>牧川 和真</t>
  </si>
  <si>
    <t>ﾏｷｶﾜ ｶｽﾞﾏ</t>
  </si>
  <si>
    <t>村島 幸太郎</t>
  </si>
  <si>
    <t>ﾑﾗｼﾏ ｺｳﾀﾛｳ</t>
  </si>
  <si>
    <t>篠原 修英</t>
  </si>
  <si>
    <t>ｼﾉﾊﾗ ｼｭｳｴｲ</t>
  </si>
  <si>
    <t>田口 煌晏</t>
  </si>
  <si>
    <t>ﾀｸﾞﾁ ｺｳｱﾝ</t>
  </si>
  <si>
    <t>増田 陽向</t>
  </si>
  <si>
    <t>ﾏｽﾀﾞ ﾋﾅﾀ</t>
  </si>
  <si>
    <t>宮本 健士朗</t>
  </si>
  <si>
    <t>ﾐﾔﾓﾄ ｹﾝｼﾛｳ</t>
  </si>
  <si>
    <t>生田 陽輝</t>
  </si>
  <si>
    <t>ｲｸﾀ ﾊﾙｷ</t>
  </si>
  <si>
    <t>池松 明日</t>
  </si>
  <si>
    <t>ｲｹﾏﾂ ｱｼﾀ</t>
  </si>
  <si>
    <t>永田 律人</t>
  </si>
  <si>
    <t>ﾅｶﾞﾀ ﾘﾂﾄ</t>
  </si>
  <si>
    <t>𠩤田 倖雅</t>
  </si>
  <si>
    <t>ﾊﾗﾀﾞ ｺｳｶﾞ</t>
  </si>
  <si>
    <t>山下 海仁</t>
  </si>
  <si>
    <t>ﾔﾏｼﾀ ｶｲﾄ</t>
  </si>
  <si>
    <t>木屋 颯翔</t>
  </si>
  <si>
    <t>ｷﾔ ｿｳﾊ</t>
  </si>
  <si>
    <t>矢立 龍多</t>
  </si>
  <si>
    <t>ﾔﾀﾃ ﾘｭｳﾀ</t>
  </si>
  <si>
    <t>髙木 絆那</t>
  </si>
  <si>
    <t>ﾀｶｷﾞ ｷｽﾞﾅ</t>
  </si>
  <si>
    <t>山本 知弥</t>
  </si>
  <si>
    <t>ﾔﾏﾓﾄ ﾄﾓﾔ</t>
  </si>
  <si>
    <t>立花 朋侑</t>
  </si>
  <si>
    <t>ﾀﾁﾊﾞﾅ ﾄﾓﾕｷ</t>
  </si>
  <si>
    <t>浦上 瑞生</t>
  </si>
  <si>
    <t>ｳﾗｶﾞﾐ ﾐｽﾞｷ</t>
  </si>
  <si>
    <t>平川 紘夢</t>
  </si>
  <si>
    <t>ﾋﾗｶﾜ ﾋﾛﾑ</t>
  </si>
  <si>
    <t>穴井 悠斗</t>
  </si>
  <si>
    <t>ｱﾅｲ ﾕｳﾄ</t>
  </si>
  <si>
    <t>新坂 祐斗</t>
  </si>
  <si>
    <t>ｼﾝｻﾞｶ ﾕｳﾄ</t>
  </si>
  <si>
    <t>中川 惺夢</t>
  </si>
  <si>
    <t>ﾅｶｶﾞﾜ ｾｲﾑ</t>
  </si>
  <si>
    <t>藤田 唯真</t>
  </si>
  <si>
    <t>ﾌｼﾞﾀ ﾕｲﾏ</t>
  </si>
  <si>
    <t>寺田 篤史</t>
  </si>
  <si>
    <t>ﾃﾗﾀﾞ ｱﾂｼ</t>
  </si>
  <si>
    <t>志牟田 蒼</t>
  </si>
  <si>
    <t>ｼﾑﾀ ｿｳ</t>
  </si>
  <si>
    <t>苗床 昌幸</t>
  </si>
  <si>
    <t>ﾅｴﾄｺ ﾏｻﾕｷ</t>
  </si>
  <si>
    <t>野口 翔登</t>
  </si>
  <si>
    <t>ﾉｸﾞﾁ ｼｮｳﾄ</t>
  </si>
  <si>
    <t>磯田 晃成</t>
  </si>
  <si>
    <t>ｲｿﾀﾞ ｺｳｾｲ</t>
  </si>
  <si>
    <t>大谷 健斗</t>
  </si>
  <si>
    <t>ｵｵﾀﾆ ｹﾝﾄ</t>
  </si>
  <si>
    <t>森口 拳心朗</t>
  </si>
  <si>
    <t>ﾓﾘｸﾞﾁ ｹﾝｼﾛｳ</t>
  </si>
  <si>
    <t>西 勇成</t>
  </si>
  <si>
    <t>ﾆｼ ﾕｳｾｲ</t>
  </si>
  <si>
    <t>西 奏磨</t>
  </si>
  <si>
    <t>ﾆｼ ｿｳﾏ</t>
  </si>
  <si>
    <t>久保田 瑞己</t>
  </si>
  <si>
    <t>ｸﾎﾞﾀ ﾐｽﾞｷ</t>
  </si>
  <si>
    <t>松山 遼星</t>
  </si>
  <si>
    <t>ﾏﾂﾔﾏ ﾘｮｳｾｲ</t>
  </si>
  <si>
    <t>木下 心</t>
  </si>
  <si>
    <t>ｷﾉｼﾀ ｼﾞﾝ</t>
  </si>
  <si>
    <t>山口 陽也</t>
  </si>
  <si>
    <t>ﾔﾏｸﾞﾁ ﾊﾙﾔ</t>
  </si>
  <si>
    <t>畑中 太獅</t>
  </si>
  <si>
    <t>ﾊﾀﾅｶ ﾀｲｼ</t>
  </si>
  <si>
    <t>南本 和顕</t>
  </si>
  <si>
    <t>ﾐﾅﾓﾄ ｶｽﾞｱｷ</t>
  </si>
  <si>
    <t>小川 慎平</t>
  </si>
  <si>
    <t>ｵｶﾞﾜ ｼﾝﾍﾟｲ</t>
  </si>
  <si>
    <t>蓑田 滉翔</t>
  </si>
  <si>
    <t>ﾐﾉﾀﾞ ﾋﾛﾄ</t>
  </si>
  <si>
    <t>吉田 湊音</t>
  </si>
  <si>
    <t>ﾖｼﾀﾞ ﾐﾅﾄ</t>
  </si>
  <si>
    <t>那須 泰樹</t>
  </si>
  <si>
    <t>ﾅｽ ﾀｲｷ</t>
  </si>
  <si>
    <t>浜崎 寛生</t>
  </si>
  <si>
    <t>ﾊﾏｻｷ ﾋﾛｷ</t>
  </si>
  <si>
    <t>田渕 信源</t>
  </si>
  <si>
    <t>ﾀﾌﾞﾁ ｼﾝｹﾞﾝ</t>
  </si>
  <si>
    <t>倉田 朋來</t>
  </si>
  <si>
    <t>ｸﾗﾀ ﾄﾓｷ</t>
  </si>
  <si>
    <t>北垣 蒼珠</t>
  </si>
  <si>
    <t>ｷﾀｶﾞｷ ｿｳｼﾞ</t>
  </si>
  <si>
    <t>濵﨑 廉真</t>
  </si>
  <si>
    <t>ﾊﾏｻｷ ﾚﾝﾏ</t>
  </si>
  <si>
    <t>野島 稜太郎</t>
  </si>
  <si>
    <t>ﾉｼﾞﾏ ﾘｮｳﾀﾛｳ</t>
  </si>
  <si>
    <t>宮田 晃佑</t>
  </si>
  <si>
    <t>ﾐﾔﾀ ｺｳｽｹ</t>
  </si>
  <si>
    <t>立川 謙心</t>
  </si>
  <si>
    <t>ﾀﾁｶﾜ ｹﾝｼﾝ</t>
  </si>
  <si>
    <t>太田 輝人</t>
  </si>
  <si>
    <t>ｵｵﾀ ｷﾗﾄ</t>
  </si>
  <si>
    <t>古賀 幸成</t>
  </si>
  <si>
    <t>ｺｶﾞ ﾕｷﾅﾘ</t>
  </si>
  <si>
    <t>石田 季也</t>
  </si>
  <si>
    <t>ｲｼﾀﾞ ﾄｷﾔ</t>
  </si>
  <si>
    <t>大塚 晴翔</t>
  </si>
  <si>
    <t>川端 心汰</t>
  </si>
  <si>
    <t>ｶﾜﾊﾞﾀ ｼﾝﾀ</t>
  </si>
  <si>
    <t>赤尾 雄真</t>
  </si>
  <si>
    <t>ｱｶｵ ﾕｳﾏ</t>
  </si>
  <si>
    <t>山田 蒼志郎</t>
  </si>
  <si>
    <t>ﾔﾏﾀﾞ ｿｳｼﾞﾛｳ</t>
  </si>
  <si>
    <t>本崎 秀虎</t>
  </si>
  <si>
    <t>ﾓﾄｻﾞｷ ﾋﾃﾞﾄﾗ</t>
  </si>
  <si>
    <t>坂田 陵晟</t>
  </si>
  <si>
    <t>ｻｶﾀ ﾘｮｳｾｲ</t>
  </si>
  <si>
    <t>荒木 栄人</t>
  </si>
  <si>
    <t>ｱﾗｷ ｴｲﾄ</t>
  </si>
  <si>
    <t>緒方 幸太郎</t>
  </si>
  <si>
    <t>ｵｶﾞﾀ ｺｳﾀﾛｳ</t>
  </si>
  <si>
    <t>宮﨑 聖矢</t>
  </si>
  <si>
    <t>ﾐﾔｻﾞｷ ｾｲﾔ</t>
  </si>
  <si>
    <t>成田 充希</t>
  </si>
  <si>
    <t>ﾅﾘﾀ ﾐﾂｷ</t>
  </si>
  <si>
    <t>渡邊 優太</t>
  </si>
  <si>
    <t>ﾜﾀﾅﾍﾞ ﾕｳﾀ</t>
  </si>
  <si>
    <t>赤池 頼矢</t>
  </si>
  <si>
    <t>ｱｶｲｹ ﾗｲﾔ</t>
  </si>
  <si>
    <t>蓑田 悠太</t>
  </si>
  <si>
    <t>ﾐﾉﾀﾞ ﾕｳﾀ</t>
  </si>
  <si>
    <t>吉田 蓮</t>
  </si>
  <si>
    <t>ﾖｼﾀﾞ ﾚﾝ</t>
  </si>
  <si>
    <t>松本 和倫</t>
  </si>
  <si>
    <t>ﾏﾂﾓﾄ ｶｽﾞﾉﾘ</t>
  </si>
  <si>
    <t>鎌田 拓実</t>
  </si>
  <si>
    <t>ｶﾏﾀ ﾀｸﾐ</t>
  </si>
  <si>
    <t>阿部 泰雅</t>
  </si>
  <si>
    <t>ｱﾍﾞ ﾀｲｶﾞ</t>
  </si>
  <si>
    <t>西野 正雪</t>
  </si>
  <si>
    <t>ﾆｼﾉ ｼｮｳｾﾂ</t>
  </si>
  <si>
    <t>坂本 春馬</t>
  </si>
  <si>
    <t>甲斐 偉知</t>
  </si>
  <si>
    <t>ｶｲ ｲﾁ</t>
  </si>
  <si>
    <t>瀧山 優世</t>
  </si>
  <si>
    <t>ﾀｷﾔﾏ ﾕｳｾｲ</t>
  </si>
  <si>
    <t>村里 聡多</t>
  </si>
  <si>
    <t>ﾑﾗｻﾄ ｿｳﾀ</t>
  </si>
  <si>
    <t>中野 陽太</t>
  </si>
  <si>
    <t>ﾅｶﾉ ﾖｳﾀ</t>
  </si>
  <si>
    <t>城戸 大和</t>
  </si>
  <si>
    <t>ｷﾄﾞ ﾔﾏﾄ</t>
  </si>
  <si>
    <t>髙沢 翔大</t>
  </si>
  <si>
    <t>ﾀｶｻﾜ ｼｮｳﾀﾞｲ</t>
  </si>
  <si>
    <t>中﨑 啓</t>
  </si>
  <si>
    <t>ﾅｶｻﾞｷ ﾋﾛ</t>
  </si>
  <si>
    <t>南條 健人</t>
  </si>
  <si>
    <t>ﾅﾝｼﾞｮｳ ｹﾝﾄ</t>
  </si>
  <si>
    <t>井上 葉太</t>
  </si>
  <si>
    <t>ｲﾉｳｴ ﾖｳﾀ</t>
  </si>
  <si>
    <t>可児 悠月</t>
  </si>
  <si>
    <t>ｶﾆ ﾕﾂﾞｷ</t>
  </si>
  <si>
    <t>佐藤 聡太郎</t>
  </si>
  <si>
    <t>ｻﾄｳ ｿｳﾀﾛｳ</t>
  </si>
  <si>
    <t>杉山 力斗</t>
  </si>
  <si>
    <t>ｽｷﾞﾔﾏ ﾘｷﾄ</t>
  </si>
  <si>
    <t>冨田 蒼輝</t>
  </si>
  <si>
    <t>ﾄﾐﾀ ｿｳｷ</t>
  </si>
  <si>
    <t>古沢 崇翔</t>
  </si>
  <si>
    <t>ﾌﾙｻﾜ ｼｭｳﾄ</t>
  </si>
  <si>
    <t>水本 優翔</t>
  </si>
  <si>
    <t>ﾐｽﾞﾓﾄ ﾕｳﾄ</t>
  </si>
  <si>
    <t>溝辺 煌心</t>
  </si>
  <si>
    <t>ﾐｿﾞﾍﾞ ｺｳｼﾝ</t>
  </si>
  <si>
    <t>森下 颯斗</t>
  </si>
  <si>
    <t>ﾓﾘｼﾀ ﾊﾔﾄ</t>
  </si>
  <si>
    <t>米村 和真</t>
  </si>
  <si>
    <t>ﾖﾈﾑﾗ ｶｽﾞﾏ</t>
  </si>
  <si>
    <t>上村 虎白</t>
  </si>
  <si>
    <t>ｶﾐﾑﾗ ｺﾊｸ</t>
  </si>
  <si>
    <t>堀江 彪斗</t>
  </si>
  <si>
    <t>ﾎﾘｴ ｱﾔﾄ</t>
  </si>
  <si>
    <t>下田 悠太</t>
  </si>
  <si>
    <t>ｼﾓﾀﾞ ﾕｳﾀ</t>
  </si>
  <si>
    <t>三上 清正</t>
  </si>
  <si>
    <t>ﾐｶﾐ ｷﾖﾏｻ</t>
  </si>
  <si>
    <t>村上 慎一</t>
  </si>
  <si>
    <t>ﾑﾗｶﾐ ｼﾝｲﾁ</t>
  </si>
  <si>
    <t>浦田 稜誠</t>
  </si>
  <si>
    <t>ｳﾗﾀ ﾘｮｳﾏ</t>
  </si>
  <si>
    <t>川口 頼輝</t>
  </si>
  <si>
    <t>ｶﾜｸﾞﾁ ﾗｲｷ</t>
  </si>
  <si>
    <t>中原 柊</t>
  </si>
  <si>
    <t>ﾅｶﾊﾗ ｼｭｳ</t>
  </si>
  <si>
    <t>田代 大空</t>
  </si>
  <si>
    <t>ﾀｼﾛ ﾋｿｶ</t>
  </si>
  <si>
    <t>富永 永輝愛</t>
  </si>
  <si>
    <t>ﾄﾐﾅｶﾞ ﾄｷｱ</t>
  </si>
  <si>
    <t>本山 愁晴</t>
  </si>
  <si>
    <t>ﾓﾄﾔﾏ ｼｭｳｾｲ</t>
  </si>
  <si>
    <t>稲田 應祐</t>
  </si>
  <si>
    <t>ｲﾅﾀﾞ ｵｳｽｹ</t>
  </si>
  <si>
    <t>南 颯舞</t>
  </si>
  <si>
    <t>ﾐﾅﾐ ｻﾂﾏ</t>
  </si>
  <si>
    <t>市村 一朗</t>
  </si>
  <si>
    <t>ｲﾁﾑﾗ ｲﾁﾛｳ</t>
  </si>
  <si>
    <t>岩佐 拓斗</t>
  </si>
  <si>
    <t>ｲﾜｻ ﾀｸﾄ</t>
  </si>
  <si>
    <t>桂 和明</t>
  </si>
  <si>
    <t>ｶﾂﾗ ｶｽﾞｱｷ</t>
  </si>
  <si>
    <t>井上 悠夢</t>
  </si>
  <si>
    <t>ｲﾉｳｴ ﾕｳﾑ</t>
  </si>
  <si>
    <t>猿渡 結斗</t>
  </si>
  <si>
    <t>ｻﾙﾜﾀﾘ ﾕｳﾄ</t>
  </si>
  <si>
    <t>中川 陽登</t>
  </si>
  <si>
    <t>ﾅｶｶﾞﾜ ﾊﾙﾄ</t>
  </si>
  <si>
    <t>日吉 泰盛</t>
  </si>
  <si>
    <t>ﾋﾖｼ ﾀｲｾｲ</t>
  </si>
  <si>
    <t>村上 劉心</t>
  </si>
  <si>
    <t>ﾑﾗｶﾐ ﾘｭｳｼﾝ</t>
  </si>
  <si>
    <t>光永 慈英</t>
  </si>
  <si>
    <t>ﾐﾂﾅｶﾞ ｼﾞｴｲ</t>
  </si>
  <si>
    <t>白坂 天羅</t>
  </si>
  <si>
    <t>ｼﾗｻｶ ｿﾗ</t>
  </si>
  <si>
    <t>平峰 颯人</t>
  </si>
  <si>
    <t>ﾋﾗﾐﾈ ﾊﾔﾄ</t>
  </si>
  <si>
    <t>宮崎 晴琉</t>
  </si>
  <si>
    <t>ﾐﾔｻﾞｷ ﾊﾙ</t>
  </si>
  <si>
    <t>山口 泰誠</t>
  </si>
  <si>
    <t>ﾔﾏｸﾞﾁ ﾀｲｾｲ</t>
  </si>
  <si>
    <t>入江 諒太</t>
  </si>
  <si>
    <t>ｲﾘｴ ﾘｮｳﾀ</t>
  </si>
  <si>
    <t>内田 偉心</t>
  </si>
  <si>
    <t>ｳﾁﾀﾞ ｲｯｻ</t>
  </si>
  <si>
    <t>石本 悠馬</t>
  </si>
  <si>
    <t>ｲｼﾓﾄ ﾕｳﾏ</t>
  </si>
  <si>
    <t>野田 龍ノ介</t>
  </si>
  <si>
    <t>ﾉﾀﾞ ﾘｭｳﾉｽｹ</t>
  </si>
  <si>
    <t>藤森 健斗</t>
  </si>
  <si>
    <t>ﾌｼﾞﾓﾘ ｹﾝﾄ</t>
  </si>
  <si>
    <t>安武 琳太郎</t>
  </si>
  <si>
    <t>ﾔｽﾀｹ ﾘﾝﾀﾛｳ</t>
  </si>
  <si>
    <t>田代 來也</t>
  </si>
  <si>
    <t>ﾀｼﾛ ﾗｲﾔ</t>
  </si>
  <si>
    <t>米坂 璃乙</t>
  </si>
  <si>
    <t>ﾖﾈｻｶ ﾘｵﾄ</t>
  </si>
  <si>
    <t>松田 光陽</t>
  </si>
  <si>
    <t>ﾏﾂﾀﾞ ﾃﾙﾔ</t>
  </si>
  <si>
    <t>西田 昊生</t>
  </si>
  <si>
    <t>ﾆｼﾀﾞ ｺｳｷ</t>
  </si>
  <si>
    <t>小嶋 一颯</t>
  </si>
  <si>
    <t>ｺｼﾞﾏ ｲﾌﾞｷ</t>
  </si>
  <si>
    <t>田代 授</t>
  </si>
  <si>
    <t>ﾀｼﾛ ｻｽﾞｸ</t>
  </si>
  <si>
    <t>本田 虎太郎</t>
  </si>
  <si>
    <t>ﾎﾝﾀﾞ ｺﾀﾛｳ</t>
  </si>
  <si>
    <t>竹原 匠海</t>
  </si>
  <si>
    <t>ﾀｹﾊﾗ ﾀｸﾐ</t>
  </si>
  <si>
    <t>溜 大翔</t>
  </si>
  <si>
    <t>ﾀﾏﾘ ﾋﾛﾄ</t>
  </si>
  <si>
    <t>川口 蒼太</t>
  </si>
  <si>
    <t>ｶﾜｸﾞﾁ ｿｳﾀ</t>
  </si>
  <si>
    <t>田尻 清雅</t>
  </si>
  <si>
    <t>ﾀｼﾞﾘ ｾｲｶﾞ</t>
  </si>
  <si>
    <t>森下 永遠</t>
  </si>
  <si>
    <t>ﾓﾘｼﾀ ﾄﾜ</t>
  </si>
  <si>
    <t>永田 篤郎</t>
  </si>
  <si>
    <t>ﾅｶﾞﾀ ｱﾂﾛｳ</t>
  </si>
  <si>
    <t>津々木 俊翔</t>
  </si>
  <si>
    <t>ﾂﾂｷ ｼｭﾝﾄ</t>
  </si>
  <si>
    <t>山本 航</t>
  </si>
  <si>
    <t>ﾔﾏﾓﾄ ﾜﾀﾙ</t>
  </si>
  <si>
    <t>山本 隼</t>
  </si>
  <si>
    <t>ﾔﾏﾓﾄ ﾊﾔﾄ</t>
  </si>
  <si>
    <t>池尻 圭太</t>
  </si>
  <si>
    <t>ｲｹｼﾞﾘ ｹｲﾀ</t>
  </si>
  <si>
    <t>上津原 啓介</t>
  </si>
  <si>
    <t>ｳｴﾂﾊﾗ ｹｲｽｹ</t>
  </si>
  <si>
    <t>菅野 昊</t>
  </si>
  <si>
    <t>ｽｶﾞﾉ ｿﾗ</t>
  </si>
  <si>
    <t>中島 篤志</t>
  </si>
  <si>
    <t>ﾅｶｼﾏ ｱﾂｼ</t>
  </si>
  <si>
    <t>柏原 煉</t>
  </si>
  <si>
    <t>ｶｼﾜﾊﾞﾗ ﾚﾝ</t>
  </si>
  <si>
    <t>牧尾 心温</t>
  </si>
  <si>
    <t>ﾏｷｵ ｼｵﾝ</t>
  </si>
  <si>
    <t>上村 一真</t>
  </si>
  <si>
    <t>ｳｴﾑﾗ ｶｽﾞﾏ</t>
  </si>
  <si>
    <t>赤星 逞</t>
  </si>
  <si>
    <t>ｱｶﾎｼ ﾀｸﾏ</t>
  </si>
  <si>
    <t>和泉 遼</t>
  </si>
  <si>
    <t>ｲｽﾞﾐ ﾘｮｳ</t>
  </si>
  <si>
    <t>村田 悠眞</t>
  </si>
  <si>
    <t>ﾑﾗﾀ ﾊﾙﾏ</t>
  </si>
  <si>
    <t>横山 真生</t>
  </si>
  <si>
    <t>ﾖｺﾔﾏ ｼﾝｾｲ</t>
  </si>
  <si>
    <t>道田 輝龍</t>
  </si>
  <si>
    <t>ﾐﾁﾀﾞ ｷﾘｭｳ</t>
  </si>
  <si>
    <t>一柳 樟太朗</t>
  </si>
  <si>
    <t>ｲﾁﾔﾅｷﾞ ｼｮｳﾀﾛｳ</t>
  </si>
  <si>
    <t>山坂 明門</t>
  </si>
  <si>
    <t>ﾔﾏｻｶ ｱﾓﾝ</t>
  </si>
  <si>
    <t>藤本 滉大</t>
  </si>
  <si>
    <t>豊永 紅太</t>
  </si>
  <si>
    <t>ﾄﾖﾅｶﾞ ｺｳﾀ</t>
  </si>
  <si>
    <t>上妻 悠哉</t>
  </si>
  <si>
    <t>ｺｳｽﾞﾏ ﾕｳﾔ</t>
  </si>
  <si>
    <t>大塚 悠真</t>
  </si>
  <si>
    <t>ｵｵﾂｶ ﾕｳﾏ</t>
  </si>
  <si>
    <t>山添 一稀</t>
  </si>
  <si>
    <t>ﾔﾏｿﾞｴ ｲﾁｷ</t>
  </si>
  <si>
    <t>徳永 一颯</t>
  </si>
  <si>
    <t>ﾄｸﾅｶﾞ ｲﾌﾞｷ</t>
  </si>
  <si>
    <t>山田 葵仁</t>
  </si>
  <si>
    <t>ﾔﾏﾀﾞ ｱｲﾄ</t>
  </si>
  <si>
    <t>寺本 篤生</t>
  </si>
  <si>
    <t>ﾃﾗﾓﾄ ｱﾂｷ</t>
  </si>
  <si>
    <t>稲垣 昂生</t>
  </si>
  <si>
    <t>ｲﾅｶﾞｷ ｺｳｾｲ</t>
  </si>
  <si>
    <t>増田 敬大</t>
  </si>
  <si>
    <t>ﾏｽﾀﾞ ｹｲﾄ</t>
  </si>
  <si>
    <t>佐藤 櫂斗</t>
  </si>
  <si>
    <t>ｻﾄｳ ｶｲﾄ</t>
  </si>
  <si>
    <t>奈良原 優</t>
  </si>
  <si>
    <t>ﾅﾗﾊﾗ ﾕﾀｶ</t>
  </si>
  <si>
    <t>中原 賢人</t>
  </si>
  <si>
    <t>ﾅｶﾊﾗ ｹﾝﾄ</t>
  </si>
  <si>
    <t>大久保 太晴</t>
  </si>
  <si>
    <t>ｵｵｸﾎﾞ ﾀｲｾｲ</t>
  </si>
  <si>
    <t>渡邉 颯太</t>
  </si>
  <si>
    <t>ﾜﾀﾅﾍﾞ ｿｳﾀ</t>
  </si>
  <si>
    <t>吉川 凰皐朗</t>
  </si>
  <si>
    <t>ﾖｼｶﾜ ｺｳﾀﾛｳ</t>
  </si>
  <si>
    <t>鈴木 蓮麻</t>
  </si>
  <si>
    <t>ｽｽﾞｷ ﾚﾝﾏ</t>
  </si>
  <si>
    <t>佐賀 俊</t>
  </si>
  <si>
    <t>ｻｶﾞ ｽｸﾞﾙ</t>
  </si>
  <si>
    <t>長瀬 雄太</t>
  </si>
  <si>
    <t>ﾅｶﾞｾ ﾕｳﾀ</t>
  </si>
  <si>
    <t>森 虎太郎</t>
  </si>
  <si>
    <t>ﾓﾘ ｺﾀﾛｳ</t>
  </si>
  <si>
    <t>釘嶋 龍成</t>
  </si>
  <si>
    <t>ｸｷﾞｼﾏ ﾘｭｳｾｲ</t>
  </si>
  <si>
    <t>松村 煌雅</t>
  </si>
  <si>
    <t>ﾏﾂﾑﾗ ｺｳｶﾞ</t>
  </si>
  <si>
    <t>小田 大翔</t>
  </si>
  <si>
    <t>ｵﾀﾞ ﾊﾙﾄ</t>
  </si>
  <si>
    <t>渡邊 竣斗</t>
  </si>
  <si>
    <t>ﾜﾀﾅﾍﾞ ｼｭﾝﾄ</t>
  </si>
  <si>
    <t>佐藤 秋清</t>
  </si>
  <si>
    <t>ｻﾄｳ ｼｭｳｾｲ</t>
  </si>
  <si>
    <t>岸髙 壮眞</t>
  </si>
  <si>
    <t>ｷｼﾀｶ ｿｳﾏ</t>
  </si>
  <si>
    <t>井福 陽大</t>
  </si>
  <si>
    <t>ｲﾌｸ ﾖｳﾀ</t>
  </si>
  <si>
    <t>大塚 昊生</t>
  </si>
  <si>
    <t>ｵｵﾂｶ ｺｳｾｲ</t>
  </si>
  <si>
    <t>島田 奈季</t>
  </si>
  <si>
    <t>ｼﾏﾀﾞ ﾅｲｷ</t>
  </si>
  <si>
    <t>新道 将希</t>
  </si>
  <si>
    <t>ｼﾝﾄﾞｳ ﾏｻｷ</t>
  </si>
  <si>
    <t>佐藤 慶來</t>
  </si>
  <si>
    <t>ｻﾄｳ ｹｲｷ</t>
  </si>
  <si>
    <t>興梠 太</t>
  </si>
  <si>
    <t>ｺｳﾛｷﾞ ﾀｲ</t>
  </si>
  <si>
    <t>大塚 斗翔</t>
  </si>
  <si>
    <t>ｵｵﾂｶ ﾄﾜ</t>
  </si>
  <si>
    <t>福永 倖正</t>
  </si>
  <si>
    <t>ﾌｸﾅｶﾞ ﾕｷﾏｻ</t>
  </si>
  <si>
    <t>德永 空</t>
  </si>
  <si>
    <t>ﾄｸﾅｶﾞ ｿﾗ</t>
  </si>
  <si>
    <t>小柳 雄紳</t>
  </si>
  <si>
    <t>ｺﾔﾅｷﾞ ﾕｳｼﾝ</t>
  </si>
  <si>
    <t>青木 陽馬</t>
  </si>
  <si>
    <t>ｱｵｷ ﾊﾙﾏ</t>
  </si>
  <si>
    <t>井上 礼人</t>
  </si>
  <si>
    <t>ｲﾉｳｴ ｱﾔﾄ</t>
  </si>
  <si>
    <t>池嵜 琉泉</t>
  </si>
  <si>
    <t>ｲｹｻﾞｷ ﾙｲ</t>
  </si>
  <si>
    <t>岩﨑 萊希</t>
  </si>
  <si>
    <t>ｲﾜｻｷ ﾗｲｷ</t>
  </si>
  <si>
    <t>新村 優泰</t>
  </si>
  <si>
    <t>ｼﾝﾑﾗ ﾕｳﾀ</t>
  </si>
  <si>
    <t>大川 聡太</t>
  </si>
  <si>
    <t>ｵｵｶﾜ ｿｳﾀ</t>
  </si>
  <si>
    <t>渡辺 瑛人</t>
  </si>
  <si>
    <t>ﾜﾀﾅﾍﾞ ｴｲﾄ</t>
  </si>
  <si>
    <t>上村 大河</t>
  </si>
  <si>
    <t>ｳｴﾑﾗ ﾀｲｶﾞ</t>
  </si>
  <si>
    <t>本田 月人</t>
  </si>
  <si>
    <t>ﾎﾝﾀﾞ ﾗｲﾄ</t>
  </si>
  <si>
    <t>鶴田 俊平</t>
  </si>
  <si>
    <t>ﾂﾙﾀ ｼｭﾝﾍﾟｲ</t>
  </si>
  <si>
    <t>西山 陽八</t>
  </si>
  <si>
    <t>ﾆｼﾔﾏ ﾊﾙﾔ</t>
  </si>
  <si>
    <t>辰巳 竜之進</t>
  </si>
  <si>
    <t>ﾀﾂﾐ ﾘｭｳﾉｼﾝ</t>
  </si>
  <si>
    <t>泉保 颯太</t>
  </si>
  <si>
    <t>ｾﾝﾎﾞ ｿｳﾀ</t>
  </si>
  <si>
    <t>緒方 玲未亜</t>
  </si>
  <si>
    <t>ｵｶﾞﾀ ﾚﾐｱ</t>
  </si>
  <si>
    <t>藤井 ときわ</t>
  </si>
  <si>
    <t>ﾌｼﾞｲ ﾄｷﾜ</t>
  </si>
  <si>
    <t>阪本 結</t>
  </si>
  <si>
    <t>ｻｶﾓﾄ ﾕｲ</t>
  </si>
  <si>
    <t>野村 ひいろ</t>
  </si>
  <si>
    <t>ﾉﾑﾗ ﾋｲﾛ</t>
  </si>
  <si>
    <t>山口 葵</t>
  </si>
  <si>
    <t>ﾔﾏｸﾞﾁ ｱｵｲ</t>
  </si>
  <si>
    <t>西 蒼衣</t>
  </si>
  <si>
    <t>ﾆｼ ｱｵｲ</t>
  </si>
  <si>
    <t>片山 美沙希</t>
  </si>
  <si>
    <t>ｶﾀﾔﾏ ﾐｻｷ</t>
  </si>
  <si>
    <t>宮原 瑠菜</t>
  </si>
  <si>
    <t>ﾐﾔﾊﾗ ﾙﾅ</t>
  </si>
  <si>
    <t>池田 百花</t>
  </si>
  <si>
    <t>ｲｹﾀﾞ ﾓﾓｶ</t>
  </si>
  <si>
    <t>宮崎 莉桜</t>
  </si>
  <si>
    <t>ﾐﾔｻﾞｷ ﾘｵ</t>
  </si>
  <si>
    <t>矢野 万里子</t>
  </si>
  <si>
    <t>ﾔﾉ ﾏﾘｺ</t>
  </si>
  <si>
    <t>筑紫 凛</t>
  </si>
  <si>
    <t>ﾁｸｼ ﾘﾝ</t>
  </si>
  <si>
    <t>角 柚亜</t>
  </si>
  <si>
    <t>ｽﾐ ﾕｽﾞｱ</t>
  </si>
  <si>
    <t>原田 桃衣</t>
  </si>
  <si>
    <t>ﾊﾗﾀﾞ ﾓﾓｴ</t>
  </si>
  <si>
    <t>南 青空</t>
  </si>
  <si>
    <t>ﾐﾅﾐ ｿﾗ</t>
  </si>
  <si>
    <t>中山 優海子</t>
  </si>
  <si>
    <t>ﾅｶﾔﾏ ﾕﾐｺ</t>
  </si>
  <si>
    <t>松本 莉奈</t>
  </si>
  <si>
    <t>ﾏﾂﾓﾄ ﾘﾅ</t>
  </si>
  <si>
    <t>中務 澪</t>
  </si>
  <si>
    <t>ﾅｶﾂｶ ﾐｵ</t>
  </si>
  <si>
    <t>林 波瑠</t>
  </si>
  <si>
    <t>ﾊﾔｼ ﾊﾙ</t>
  </si>
  <si>
    <t>廣田 瀬奈</t>
  </si>
  <si>
    <t>ﾋﾛﾀ ｾﾅ</t>
  </si>
  <si>
    <t>中山 心美</t>
  </si>
  <si>
    <t>ﾅｶﾔﾏ ｺｺﾐ</t>
  </si>
  <si>
    <t>水上 栞里</t>
  </si>
  <si>
    <t>ﾐｽﾞｶﾐ ｼｵﾘ</t>
  </si>
  <si>
    <t>中山 優奈</t>
  </si>
  <si>
    <t>ﾅｶﾔﾏ ﾕｳﾅ</t>
  </si>
  <si>
    <t>藤本 さくら</t>
  </si>
  <si>
    <t>ﾌｼﾞﾓﾄ ｻｸﾗ</t>
  </si>
  <si>
    <t>渡辺 陽奈</t>
  </si>
  <si>
    <t>ﾜﾀﾅﾍﾞ ﾋﾅ</t>
  </si>
  <si>
    <t>牧野 花凛</t>
  </si>
  <si>
    <t>ﾏｷﾉ ｶﾘﾝ</t>
  </si>
  <si>
    <t>永里 莉来</t>
  </si>
  <si>
    <t>ﾅｶﾞｻﾄ ﾘｺ</t>
  </si>
  <si>
    <t>平山 莉子</t>
  </si>
  <si>
    <t>ﾋﾗﾔﾏ ﾘｺ</t>
  </si>
  <si>
    <t>松本 紗奈</t>
  </si>
  <si>
    <t>ﾏﾂﾓﾄ ｻﾅ</t>
  </si>
  <si>
    <t>和田 紗衣</t>
  </si>
  <si>
    <t>ﾜﾀﾞ ｻｴ</t>
  </si>
  <si>
    <t>木村 玲綺</t>
  </si>
  <si>
    <t>ｷﾑﾗ ﾀﾏｷ</t>
  </si>
  <si>
    <t>佐方 暖愛</t>
  </si>
  <si>
    <t>ｻｶﾀ ﾉｱ</t>
  </si>
  <si>
    <t>前村 莉穂</t>
  </si>
  <si>
    <t>ﾏｴﾑﾗ ﾘﾎ</t>
  </si>
  <si>
    <t>山野 碧音</t>
  </si>
  <si>
    <t>ﾔﾏﾉ ｱｲﾈ</t>
  </si>
  <si>
    <t>吉田 愛莉奈</t>
  </si>
  <si>
    <t>ﾖｼﾀﾞ ｱﾘﾅ</t>
  </si>
  <si>
    <t>犬塚 恋音</t>
  </si>
  <si>
    <t>ｲﾇﾂｶ ﾚｵﾝ</t>
  </si>
  <si>
    <t>坂本 楓夏</t>
  </si>
  <si>
    <t>ｻｶﾓﾄ ﾌｳｶ</t>
  </si>
  <si>
    <t>山下 葵生</t>
  </si>
  <si>
    <t>ﾔﾏｼﾀ ｱｵｲ</t>
  </si>
  <si>
    <t>森永 玲奈</t>
  </si>
  <si>
    <t>ﾓﾘﾅｶﾞ ﾚｲﾅ</t>
  </si>
  <si>
    <t>山川 栞里</t>
  </si>
  <si>
    <t>ﾔﾏｶﾜ ｼｵﾘ</t>
  </si>
  <si>
    <t>山中 紗夜</t>
  </si>
  <si>
    <t>ﾔﾏﾅｶ ｻﾔ</t>
  </si>
  <si>
    <t>千場 理麻菜</t>
  </si>
  <si>
    <t>ﾁﾊﾞ ﾘｵﾅ</t>
  </si>
  <si>
    <t>島田 紗希</t>
  </si>
  <si>
    <t>ｼﾏﾀﾞ ｻｷ</t>
  </si>
  <si>
    <t>脇坂 柊璃</t>
  </si>
  <si>
    <t>ﾜｷｻｶ ｼｭﾘ</t>
  </si>
  <si>
    <t>安藤 さつき</t>
  </si>
  <si>
    <t>ｱﾝﾄﾞｳ ｻﾂｷ</t>
  </si>
  <si>
    <t>村本 姫愛乃</t>
  </si>
  <si>
    <t>ﾑﾗﾓﾄ ﾋﾅﾉ</t>
  </si>
  <si>
    <t>坂本 姫奈</t>
  </si>
  <si>
    <t>ｻｶﾓﾄ ﾋﾅ</t>
  </si>
  <si>
    <t>安田 純玲</t>
  </si>
  <si>
    <t>ﾔｽﾀﾞ ｽﾐﾚ</t>
  </si>
  <si>
    <t>松本 実姫</t>
  </si>
  <si>
    <t>ﾏﾂﾓﾄ ﾐｷ</t>
  </si>
  <si>
    <t>中尾 美空</t>
  </si>
  <si>
    <t>ﾅｶｵ ﾐｸ</t>
  </si>
  <si>
    <t>福田 みさ</t>
  </si>
  <si>
    <t>ﾌｸﾀﾞ ﾐｻ</t>
  </si>
  <si>
    <t>内野 花笑</t>
  </si>
  <si>
    <t>ｳﾁﾉ ｶｴ</t>
  </si>
  <si>
    <t>池田 早希</t>
  </si>
  <si>
    <t>ｲｹﾀﾞ ｻｷ</t>
  </si>
  <si>
    <t>前田 安佳里</t>
  </si>
  <si>
    <t>ﾏｴﾀﾞ ｱｶﾘ</t>
  </si>
  <si>
    <t>東山 佳暖</t>
  </si>
  <si>
    <t>ﾋｶﾞｼﾔﾏ ｶﾉﾝ</t>
  </si>
  <si>
    <t>福島 まりん</t>
  </si>
  <si>
    <t>ﾌｸｼﾏ ﾏﾘﾝ</t>
  </si>
  <si>
    <t>中岡 希海</t>
  </si>
  <si>
    <t>ﾅｶｵｶ ﾉｿﾞﾐ</t>
  </si>
  <si>
    <t>中尾 明葦</t>
  </si>
  <si>
    <t>ﾅｶｵ ﾒｲ</t>
  </si>
  <si>
    <t>松岡 茜</t>
  </si>
  <si>
    <t>ﾏﾂｵｶ ｱｶﾈ</t>
  </si>
  <si>
    <t>永瀬 心陽</t>
  </si>
  <si>
    <t>ﾅｶﾞｾ ｺﾊﾙ</t>
  </si>
  <si>
    <t>春田 純伶</t>
  </si>
  <si>
    <t>ﾊﾙﾀ ｽﾐﾚ</t>
  </si>
  <si>
    <t>陶山 陽生</t>
  </si>
  <si>
    <t>ｽﾔﾏ ﾋﾅ</t>
  </si>
  <si>
    <t>内田 愛結</t>
  </si>
  <si>
    <t>ｳﾁﾀﾞ ｱﾕ</t>
  </si>
  <si>
    <t>古賀 梓沙</t>
  </si>
  <si>
    <t>ｺｶﾞ ｱｽﾞｻ</t>
  </si>
  <si>
    <t>安武 風羽</t>
  </si>
  <si>
    <t>ﾔｽﾀｹ ﾌｳ</t>
  </si>
  <si>
    <t>眞田 花歩</t>
  </si>
  <si>
    <t>ｻﾅﾀﾞ ｶﾎ</t>
  </si>
  <si>
    <t>田上 愛那</t>
  </si>
  <si>
    <t>ﾀﾉｳｴ ﾙﾅ</t>
  </si>
  <si>
    <t>林 奈津希</t>
  </si>
  <si>
    <t>ﾊﾔｼ ﾅﾂｷ</t>
  </si>
  <si>
    <t>髙木 詩恩</t>
  </si>
  <si>
    <t>ﾀｶｷ ｼｵﾝ</t>
  </si>
  <si>
    <t>津志田 星來</t>
  </si>
  <si>
    <t>ﾂｼﾀﾞ ｾﾗ</t>
  </si>
  <si>
    <t>中島 杏南</t>
  </si>
  <si>
    <t>ﾅｶｼﾏ ｱﾝﾅ</t>
  </si>
  <si>
    <t>山下 大乃</t>
  </si>
  <si>
    <t>ﾔﾏｼﾀ ﾋﾛﾉ</t>
  </si>
  <si>
    <t>寺川 心徠</t>
  </si>
  <si>
    <t>ﾃﾗｶﾜ ﾐﾗｲ</t>
  </si>
  <si>
    <t>中島 栞南</t>
  </si>
  <si>
    <t>ﾅｶｼﾏ ｶﾝﾅ</t>
  </si>
  <si>
    <t>甲田 さくら</t>
  </si>
  <si>
    <t>ｺｳﾀﾞ ｻｸﾗ</t>
  </si>
  <si>
    <t>山下 彩花</t>
  </si>
  <si>
    <t>ﾔﾏｼﾀ ｱﾔｶ</t>
  </si>
  <si>
    <t>宮田 花音</t>
  </si>
  <si>
    <t>ﾐﾔﾀ ｶﾉﾝ</t>
  </si>
  <si>
    <t>森田 青空</t>
  </si>
  <si>
    <t>ﾓﾘﾀ ｱｵｲ</t>
  </si>
  <si>
    <t>稲垣 愛美</t>
  </si>
  <si>
    <t>ｲﾅｶﾞｷ ﾏﾅﾐ</t>
  </si>
  <si>
    <t>前田 さくら</t>
  </si>
  <si>
    <t>ﾏｴﾀﾞ ｻｸﾗ</t>
  </si>
  <si>
    <t>吉﨑 凛</t>
  </si>
  <si>
    <t>ﾖｼｻﾞｷ ﾘﾝ</t>
  </si>
  <si>
    <t>塩平 こころ</t>
  </si>
  <si>
    <t>ｼｵﾋﾗ ｺｺﾛ</t>
  </si>
  <si>
    <t>中森 心結</t>
  </si>
  <si>
    <t>ﾅｶﾓﾘ ﾐﾕ</t>
  </si>
  <si>
    <t>靏野 心音</t>
  </si>
  <si>
    <t>ﾂﾙﾉ ｺｺﾈ</t>
  </si>
  <si>
    <t>才田 桃子</t>
  </si>
  <si>
    <t>ｻｲﾀﾞ ﾓﾓｺ</t>
  </si>
  <si>
    <t>杉村 紗羽</t>
  </si>
  <si>
    <t>ｽｷﾞﾑﾗ ｻﾜ</t>
  </si>
  <si>
    <t>西山 詩織</t>
  </si>
  <si>
    <t>ﾆｼﾔﾏ ｼｵﾘ</t>
  </si>
  <si>
    <t>馬場 皐</t>
  </si>
  <si>
    <t>ﾊﾞﾊﾞ ｻﾂｷ</t>
  </si>
  <si>
    <t>和泉 千尋</t>
  </si>
  <si>
    <t>ｲｽﾞﾐ ﾁﾋﾛ</t>
  </si>
  <si>
    <t>池田 莉亜</t>
  </si>
  <si>
    <t>ｲｹﾀﾞ ﾘｱ</t>
  </si>
  <si>
    <t>赤池 果央子</t>
  </si>
  <si>
    <t>ｱｶｲｹ ｶｵｺ</t>
  </si>
  <si>
    <t>田口 凜華</t>
  </si>
  <si>
    <t>ﾀｸﾞﾁ ﾘﾝｶ</t>
  </si>
  <si>
    <t>赤星 来美</t>
  </si>
  <si>
    <t>ｱｶﾎｼ ｸﾙﾐ</t>
  </si>
  <si>
    <t>錦戸 奈月</t>
  </si>
  <si>
    <t>ﾆｼｷﾄﾞ ﾅﾂｷ</t>
  </si>
  <si>
    <t>緒方 築乃</t>
  </si>
  <si>
    <t>ｵｶﾞﾀ ﾂｷﾉ</t>
  </si>
  <si>
    <t>寺 祐香</t>
  </si>
  <si>
    <t>ﾃﾗ ﾕｳｶ</t>
  </si>
  <si>
    <t>袋田 千愛</t>
  </si>
  <si>
    <t>ﾌｸﾛﾀﾞ ｾﾅ</t>
  </si>
  <si>
    <t>嶋尾 若那</t>
  </si>
  <si>
    <t>ｼﾏｵ ﾜｶﾅ</t>
  </si>
  <si>
    <t>渡邊 優菜</t>
  </si>
  <si>
    <t>ﾜﾀﾅﾍﾞ ﾕｳﾅ</t>
  </si>
  <si>
    <t>太田黒 香奈</t>
  </si>
  <si>
    <t>ｵｵﾀｸﾞﾛ ｶﾅ</t>
  </si>
  <si>
    <t>原之薗 いちか</t>
  </si>
  <si>
    <t>ﾊﾗﾉｿﾉ ｲﾁｶ</t>
  </si>
  <si>
    <t>岩永 珠実</t>
  </si>
  <si>
    <t>ｲﾜﾅｶﾞ ﾀﾏﾐ</t>
  </si>
  <si>
    <t>川口 葉月</t>
  </si>
  <si>
    <t>ｶﾜｸﾞﾁ ﾊﾂﾞｷ</t>
  </si>
  <si>
    <t>上田 真絢</t>
  </si>
  <si>
    <t>ｳｴﾀﾞ ﾏﾋﾛ</t>
  </si>
  <si>
    <t>米村 碧唯</t>
  </si>
  <si>
    <t>ﾖﾈﾑﾗ ｱｵｲ</t>
  </si>
  <si>
    <t>永田 菜々美</t>
  </si>
  <si>
    <t>ﾅｶﾞﾀ ﾅﾅﾐ</t>
  </si>
  <si>
    <t>緒方 柚月</t>
  </si>
  <si>
    <t>ｵｶﾞﾀ ﾕﾂﾞｷ</t>
  </si>
  <si>
    <t>愛甲 まゆり</t>
  </si>
  <si>
    <t>ｱｲｺｳ ﾏﾕﾘ</t>
  </si>
  <si>
    <t>岩本 実乃里</t>
  </si>
  <si>
    <t>ｲﾜﾓﾄ ﾐﾉﾘ</t>
  </si>
  <si>
    <t>大石 桜</t>
  </si>
  <si>
    <t>ｵｵｲｼ ｻｸﾗ</t>
  </si>
  <si>
    <t>野田 一花</t>
  </si>
  <si>
    <t>ﾉﾀﾞ ｲﾁｶ</t>
  </si>
  <si>
    <t>原 かのん</t>
  </si>
  <si>
    <t>ﾊﾗ ｶﾉﾝ</t>
  </si>
  <si>
    <t>田中 瑞姫</t>
  </si>
  <si>
    <t>工藤 優芽</t>
  </si>
  <si>
    <t>ｸﾄﾞｳ ﾕﾒ</t>
  </si>
  <si>
    <t>本田 裕心果</t>
  </si>
  <si>
    <t>ﾎﾝﾀﾞ ﾕﾐｶ</t>
  </si>
  <si>
    <t>四浦 百花</t>
  </si>
  <si>
    <t>ﾖｳﾗ ﾓｶ</t>
  </si>
  <si>
    <t>吉岡 明希</t>
  </si>
  <si>
    <t>ﾖｼｵｶ ｱｷ</t>
  </si>
  <si>
    <t>村尾 桃佳</t>
  </si>
  <si>
    <t>ﾑﾗｵ ﾓﾓｶ</t>
  </si>
  <si>
    <t>坂田 るな</t>
  </si>
  <si>
    <t>ｻｶﾀ ﾙﾅ</t>
  </si>
  <si>
    <t>園田 莉央</t>
  </si>
  <si>
    <t>ｿﾉﾀﾞ ﾘｵ</t>
  </si>
  <si>
    <t>濵津 由衣</t>
  </si>
  <si>
    <t>ﾊﾏﾂ ﾕｲ</t>
  </si>
  <si>
    <t>中川 結彩</t>
  </si>
  <si>
    <t>ﾅｶｶﾞﾜ ﾕｱ</t>
  </si>
  <si>
    <t>竹原 柚朱</t>
  </si>
  <si>
    <t>ﾀｹﾊﾗ ﾕｱ</t>
  </si>
  <si>
    <t>米田 ひより</t>
  </si>
  <si>
    <t>ｺﾒﾀﾞ ﾋﾖﾘ</t>
  </si>
  <si>
    <t>田中 詩乃</t>
  </si>
  <si>
    <t>ﾀﾅｶ ｼﾉ</t>
  </si>
  <si>
    <t>堀之内 理温</t>
  </si>
  <si>
    <t>ﾎﾘﾉｳﾁ ﾘｵﾝ</t>
  </si>
  <si>
    <t>橋本 晴留香</t>
  </si>
  <si>
    <t>ﾊｼﾓﾄ ﾊﾙｶ</t>
  </si>
  <si>
    <t>大田 彩夏</t>
  </si>
  <si>
    <t>ｵｵﾀ ｻﾔｶ</t>
  </si>
  <si>
    <t>木下 杏奈</t>
  </si>
  <si>
    <t>ｷﾉｼﾀ ｱﾝﾅ</t>
  </si>
  <si>
    <t>入田 莉子</t>
  </si>
  <si>
    <t>ｲﾘﾀ ﾘｺ</t>
  </si>
  <si>
    <t>田中 沙英</t>
  </si>
  <si>
    <t>ﾀﾅｶ ｻｴ</t>
  </si>
  <si>
    <t>岩本 美織</t>
  </si>
  <si>
    <t>ｲﾜﾓﾄ ﾐｵﾘ</t>
  </si>
  <si>
    <t>開 愛菜</t>
  </si>
  <si>
    <t>ﾋﾗｷ ｱｲﾅ</t>
  </si>
  <si>
    <t>川下 結音</t>
  </si>
  <si>
    <t>ｶﾜｼﾀ ﾕｲﾈ</t>
  </si>
  <si>
    <t>牧野 日奏</t>
  </si>
  <si>
    <t>ﾏｷﾉ ﾊﾅ</t>
  </si>
  <si>
    <t>米井 英恵</t>
  </si>
  <si>
    <t>ﾖﾈｲ ﾊﾅｴ</t>
  </si>
  <si>
    <t>岩﨑 華蓮</t>
  </si>
  <si>
    <t>ｲﾜｻｷ ｶﾚﾝ</t>
  </si>
  <si>
    <t>赤澤 叶和</t>
  </si>
  <si>
    <t>ｱｶｻﾞﾜ ﾄﾜ</t>
  </si>
  <si>
    <t>永井 愛結</t>
  </si>
  <si>
    <t>ﾅｶﾞｲ ｱﾕ</t>
  </si>
  <si>
    <t>小山 貴葵</t>
  </si>
  <si>
    <t>ｺﾔﾏ ｷｲ</t>
  </si>
  <si>
    <t>山崎 璃子</t>
  </si>
  <si>
    <t>ﾔﾏｻｷ ﾘｺ</t>
  </si>
  <si>
    <t>立原 さくらタティアナ</t>
  </si>
  <si>
    <t>ﾀﾃﾊﾗ ｻｸﾗﾀﾃｨｱﾅ</t>
  </si>
  <si>
    <t>柴田 愛子</t>
  </si>
  <si>
    <t>ｼﾊﾞﾀ ｱｲｺ</t>
  </si>
  <si>
    <t>宮﨑 花楓</t>
  </si>
  <si>
    <t>ﾐﾔｻﾞｷ ｶｴﾃﾞ</t>
  </si>
  <si>
    <t>平田 莉子</t>
  </si>
  <si>
    <t>ﾋﾗﾀ ﾘｺ</t>
  </si>
  <si>
    <t>平島 らら</t>
  </si>
  <si>
    <t>ﾋﾗｼﾏ ﾗﾗ</t>
  </si>
  <si>
    <t>齊藤 里菜</t>
  </si>
  <si>
    <t>ｻｲﾄｳ ﾘﾅ</t>
  </si>
  <si>
    <t>吉浦 葵</t>
  </si>
  <si>
    <t>ﾖｼｳﾗ ｱｵｲ</t>
  </si>
  <si>
    <t>永野 柚希</t>
  </si>
  <si>
    <t>ﾅｶﾞﾉ ﾕｽﾞｷ</t>
  </si>
  <si>
    <t>小﨑 美陽</t>
  </si>
  <si>
    <t>ｺｻﾞｷ ﾐﾊﾙ</t>
  </si>
  <si>
    <t>兼田 もも</t>
  </si>
  <si>
    <t>ｶﾈﾀﾞ ﾓﾓ</t>
  </si>
  <si>
    <t>楠本 愛羅</t>
  </si>
  <si>
    <t>ｸｽﾓﾄ ｱｲﾗ</t>
  </si>
  <si>
    <t>髙森 美羽</t>
  </si>
  <si>
    <t>ﾀｶﾓﾘ ﾐｳ</t>
  </si>
  <si>
    <t>永村 乃愛</t>
  </si>
  <si>
    <t>ﾅｶﾞﾑﾗ ﾉｱ</t>
  </si>
  <si>
    <t>橋本 真奈</t>
  </si>
  <si>
    <t>ﾊｼﾓﾄ ﾏﾅ</t>
  </si>
  <si>
    <t>米村 美保</t>
  </si>
  <si>
    <t>ﾖﾈﾑﾗ ﾐﾎ</t>
  </si>
  <si>
    <t>渡辺 こころ</t>
  </si>
  <si>
    <t>ﾜﾀﾅﾍﾞ ｺｺﾛ</t>
  </si>
  <si>
    <t>稲田 恵愛</t>
  </si>
  <si>
    <t>ｲﾅﾀﾞ ﾒｲ</t>
  </si>
  <si>
    <t>本田 菜桜</t>
  </si>
  <si>
    <t>ﾎﾝﾀﾞ ﾅｵ</t>
  </si>
  <si>
    <t>森本 萌楓</t>
  </si>
  <si>
    <t>ﾓﾘﾓﾄ ﾎﾉｶ</t>
  </si>
  <si>
    <t>尾方 由奈</t>
  </si>
  <si>
    <t>ｵｶﾞﾀ ﾕﾅ</t>
  </si>
  <si>
    <t>穴井 陽美花</t>
  </si>
  <si>
    <t>ｱﾅｲ ﾋﾐｶ</t>
  </si>
  <si>
    <t>芹川 桜香</t>
  </si>
  <si>
    <t>ｾﾘｶﾜ ｵｳｶ</t>
  </si>
  <si>
    <t>渡邊 光咲</t>
  </si>
  <si>
    <t>ﾜﾀﾅﾍﾞ ﾐｻｷ</t>
  </si>
  <si>
    <t>太田 望遙</t>
  </si>
  <si>
    <t>ｵｵﾀ ﾐﾊﾙ</t>
  </si>
  <si>
    <t>永田 結里愛</t>
  </si>
  <si>
    <t>ﾅｶﾞﾀ ﾕﾘｱ</t>
  </si>
  <si>
    <t>田畑 結愛</t>
  </si>
  <si>
    <t>ﾀﾊﾞﾀ ﾕｱ</t>
  </si>
  <si>
    <t>松本 奈央</t>
  </si>
  <si>
    <t>ﾏﾂﾓﾄ ﾅｵ</t>
  </si>
  <si>
    <t>吉岡 優珠</t>
  </si>
  <si>
    <t>ﾖｼｵｶ ﾕｳﾐ</t>
  </si>
  <si>
    <t>川上 莉歩</t>
  </si>
  <si>
    <t>ｶﾜｶﾐ ﾘﾎ</t>
  </si>
  <si>
    <t>津田 萌々子</t>
  </si>
  <si>
    <t>ﾂﾀﾞ ﾓﾓｺ</t>
  </si>
  <si>
    <t>東 果凛</t>
  </si>
  <si>
    <t>ﾋｶﾞｼ ｶﾘﾝ</t>
  </si>
  <si>
    <t>山崎 羽稀</t>
  </si>
  <si>
    <t>ﾔﾏｻｷ ｳｷ</t>
  </si>
  <si>
    <t>窪田 優愛</t>
  </si>
  <si>
    <t>ｸﾎﾞﾀ ﾕｳｱ</t>
  </si>
  <si>
    <t>緒方 美咲</t>
  </si>
  <si>
    <t>ｵｶﾞﾀ ﾐｻｷ</t>
  </si>
  <si>
    <t>中島 美羽</t>
  </si>
  <si>
    <t>ﾅｶｼﾏ ﾐｳ</t>
  </si>
  <si>
    <t>松野 椿</t>
  </si>
  <si>
    <t>ﾏﾂﾉ ﾂﾊﾞｷ</t>
  </si>
  <si>
    <t>仲宗根 更奈</t>
  </si>
  <si>
    <t>ﾅｶｿﾈ ｻﾗﾅ</t>
  </si>
  <si>
    <t>月足 安寿</t>
  </si>
  <si>
    <t>ﾂｷｱｼ ｱﾝｼﾞｭ</t>
  </si>
  <si>
    <t>和田 妃菜乃</t>
  </si>
  <si>
    <t>ﾜﾀﾞ ﾋﾅﾉ</t>
  </si>
  <si>
    <t>紫垣 莉音</t>
  </si>
  <si>
    <t>ｼｶﾞｷ ﾘｵﾝ</t>
  </si>
  <si>
    <t>阪田 芽生</t>
  </si>
  <si>
    <t>ｻｶﾀ ﾒｲ</t>
  </si>
  <si>
    <t>1年３００ｍ</t>
    <rPh sb="1" eb="2">
      <t>ネン</t>
    </rPh>
    <phoneticPr fontId="2"/>
  </si>
  <si>
    <t>2年３００ｍ</t>
    <rPh sb="1" eb="2">
      <t>ネン</t>
    </rPh>
    <phoneticPr fontId="2"/>
  </si>
  <si>
    <r>
      <t xml:space="preserve">申込み方法
</t>
    </r>
    <r>
      <rPr>
        <b/>
        <sz val="11"/>
        <color indexed="10"/>
        <rFont val="ＭＳ Ｐゴシック"/>
        <family val="3"/>
        <charset val="128"/>
      </rPr>
      <t>・登録済は番号入力で氏名等が表示されます。新規登録者（該当ﾃﾞｰﾀなし）は氏名等を入力してください。</t>
    </r>
    <r>
      <rPr>
        <sz val="11"/>
        <rFont val="ＭＳ Ｐゴシック"/>
        <family val="3"/>
        <charset val="128"/>
      </rPr>
      <t xml:space="preserve">
・登録番号は学校割当内を使用してください。不足した場合は連絡してください。
・リレーのチームは１～２年生の選手で選出してください。（ｵｰﾌﾟﾝ参加でも同様です。）
</t>
    </r>
    <r>
      <rPr>
        <sz val="11"/>
        <color indexed="10"/>
        <rFont val="ＭＳ Ｐゴシック"/>
        <family val="3"/>
        <charset val="128"/>
      </rPr>
      <t>・</t>
    </r>
    <r>
      <rPr>
        <b/>
        <sz val="11"/>
        <color indexed="10"/>
        <rFont val="ＭＳ Ｐゴシック"/>
        <family val="3"/>
        <charset val="128"/>
      </rPr>
      <t>リレーのオープン参加がある場合、本ファイルとは別にもう一つファイルを作成して下さい。</t>
    </r>
    <r>
      <rPr>
        <sz val="1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>（オープン参加のリレーの場合、本ファイルエントリー外からの選手変更はできませんのでご注意下さい。）</t>
    </r>
    <r>
      <rPr>
        <sz val="11"/>
        <rFont val="ＭＳ Ｐゴシック"/>
        <family val="3"/>
        <charset val="128"/>
      </rPr>
      <t xml:space="preserve">
・入力後必ず印刷をして、大会当日学校長印のあるものを、受付に提出してください。
・保存した本ファイルをメールに添付して送信してください。受信確認後返信メールを送信しますので
　メールが届いているかの確認を必ずお願いします。（確認に１日程度必要です）
・登録費・参加料の合計は自動で計算されます。別途口座振り込みになります。</t>
    </r>
    <rPh sb="0" eb="2">
      <t>モウシコ</t>
    </rPh>
    <rPh sb="3" eb="5">
      <t>ホウホウ</t>
    </rPh>
    <rPh sb="7" eb="9">
      <t>トウロク</t>
    </rPh>
    <rPh sb="9" eb="10">
      <t>ス</t>
    </rPh>
    <rPh sb="11" eb="13">
      <t>バンゴウ</t>
    </rPh>
    <rPh sb="13" eb="15">
      <t>ニュウリョク</t>
    </rPh>
    <rPh sb="16" eb="18">
      <t>シメイ</t>
    </rPh>
    <rPh sb="18" eb="19">
      <t>トウ</t>
    </rPh>
    <rPh sb="20" eb="22">
      <t>ヒョウジ</t>
    </rPh>
    <rPh sb="27" eb="29">
      <t>シンキ</t>
    </rPh>
    <rPh sb="29" eb="31">
      <t>トウロク</t>
    </rPh>
    <rPh sb="31" eb="32">
      <t>シャ</t>
    </rPh>
    <rPh sb="33" eb="35">
      <t>ガイトウ</t>
    </rPh>
    <rPh sb="43" eb="45">
      <t>シメイ</t>
    </rPh>
    <rPh sb="45" eb="46">
      <t>トウ</t>
    </rPh>
    <rPh sb="47" eb="49">
      <t>ニュウリョク</t>
    </rPh>
    <rPh sb="58" eb="60">
      <t>トウロク</t>
    </rPh>
    <rPh sb="60" eb="62">
      <t>バンゴウ</t>
    </rPh>
    <rPh sb="63" eb="65">
      <t>ガッコウ</t>
    </rPh>
    <rPh sb="65" eb="66">
      <t>ワ</t>
    </rPh>
    <rPh sb="66" eb="67">
      <t>ア</t>
    </rPh>
    <rPh sb="67" eb="68">
      <t>ナイ</t>
    </rPh>
    <rPh sb="69" eb="71">
      <t>シヨウ</t>
    </rPh>
    <rPh sb="78" eb="80">
      <t>フソク</t>
    </rPh>
    <rPh sb="82" eb="84">
      <t>バアイ</t>
    </rPh>
    <rPh sb="85" eb="87">
      <t>レンラク</t>
    </rPh>
    <rPh sb="107" eb="109">
      <t>ネンセイ</t>
    </rPh>
    <rPh sb="110" eb="112">
      <t>センシュ</t>
    </rPh>
    <rPh sb="113" eb="115">
      <t>センシュツ</t>
    </rPh>
    <rPh sb="128" eb="130">
      <t>サンカ</t>
    </rPh>
    <rPh sb="132" eb="134">
      <t>ドウヨウ</t>
    </rPh>
    <rPh sb="148" eb="150">
      <t>サンカ</t>
    </rPh>
    <rPh sb="153" eb="155">
      <t>バアイ</t>
    </rPh>
    <rPh sb="156" eb="157">
      <t>ホン</t>
    </rPh>
    <rPh sb="163" eb="164">
      <t>ベツ</t>
    </rPh>
    <rPh sb="167" eb="168">
      <t>ヒト</t>
    </rPh>
    <rPh sb="174" eb="176">
      <t>サクセイ</t>
    </rPh>
    <rPh sb="178" eb="179">
      <t>クダ</t>
    </rPh>
    <rPh sb="188" eb="190">
      <t>サンカ</t>
    </rPh>
    <rPh sb="195" eb="197">
      <t>バアイ</t>
    </rPh>
    <rPh sb="198" eb="199">
      <t>ホン</t>
    </rPh>
    <rPh sb="208" eb="209">
      <t>ガイ</t>
    </rPh>
    <rPh sb="212" eb="214">
      <t>センシュ</t>
    </rPh>
    <rPh sb="214" eb="216">
      <t>ヘンコウ</t>
    </rPh>
    <rPh sb="225" eb="227">
      <t>チュウイ</t>
    </rPh>
    <rPh sb="227" eb="228">
      <t>クダ</t>
    </rPh>
    <rPh sb="234" eb="236">
      <t>ニュウリョク</t>
    </rPh>
    <rPh sb="236" eb="237">
      <t>ゴ</t>
    </rPh>
    <rPh sb="237" eb="238">
      <t>カナラ</t>
    </rPh>
    <rPh sb="239" eb="241">
      <t>インサツ</t>
    </rPh>
    <rPh sb="245" eb="247">
      <t>タイカイ</t>
    </rPh>
    <rPh sb="247" eb="249">
      <t>トウジツ</t>
    </rPh>
    <rPh sb="249" eb="252">
      <t>ガッコウチョウ</t>
    </rPh>
    <rPh sb="252" eb="253">
      <t>イン</t>
    </rPh>
    <rPh sb="260" eb="262">
      <t>ウケツケ</t>
    </rPh>
    <rPh sb="263" eb="265">
      <t>テイシュツ</t>
    </rPh>
    <rPh sb="274" eb="276">
      <t>ホゾン</t>
    </rPh>
    <rPh sb="278" eb="279">
      <t>ホン</t>
    </rPh>
    <rPh sb="288" eb="290">
      <t>テンプ</t>
    </rPh>
    <rPh sb="292" eb="294">
      <t>ソウシン</t>
    </rPh>
    <rPh sb="301" eb="303">
      <t>ジュシン</t>
    </rPh>
    <rPh sb="303" eb="305">
      <t>カクニン</t>
    </rPh>
    <rPh sb="305" eb="306">
      <t>ゴ</t>
    </rPh>
    <rPh sb="306" eb="308">
      <t>ヘンシン</t>
    </rPh>
    <rPh sb="312" eb="314">
      <t>ソウシン</t>
    </rPh>
    <rPh sb="325" eb="326">
      <t>トド</t>
    </rPh>
    <rPh sb="332" eb="334">
      <t>カクニン</t>
    </rPh>
    <rPh sb="335" eb="336">
      <t>カナラ</t>
    </rPh>
    <rPh sb="338" eb="339">
      <t>ネガ</t>
    </rPh>
    <rPh sb="345" eb="347">
      <t>カクニン</t>
    </rPh>
    <rPh sb="349" eb="350">
      <t>ヒ</t>
    </rPh>
    <rPh sb="350" eb="352">
      <t>テイド</t>
    </rPh>
    <rPh sb="352" eb="354">
      <t>ヒツヨウ</t>
    </rPh>
    <rPh sb="359" eb="362">
      <t>トウロクヒ</t>
    </rPh>
    <rPh sb="370" eb="372">
      <t>ジドウ</t>
    </rPh>
    <rPh sb="373" eb="375">
      <t>ケイサン</t>
    </rPh>
    <rPh sb="380" eb="382">
      <t>ベット</t>
    </rPh>
    <rPh sb="382" eb="384">
      <t>コウザ</t>
    </rPh>
    <rPh sb="384" eb="385">
      <t>フ</t>
    </rPh>
    <rPh sb="386" eb="387">
      <t>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</si>
</sst>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5" formatCode="&quot;¥&quot;#,##0;&quot;¥&quot;\-#,##0"/>
    <numFmt numFmtId="176" formatCode="[&gt;9999]##&quot;:&quot;##&quot;.&quot;##;##&quot;.&quot;##"/>
    <numFmt numFmtId="177" formatCode="0;;&quot;&quot;"/>
    <numFmt numFmtId="178" formatCode="&quot;女&quot;\ 0&quot;名&quot;"/>
    <numFmt numFmtId="179" formatCode="&quot;男&quot;\ 0&quot;名&quot;"/>
    <numFmt numFmtId="180" formatCode="&quot;男&quot;\ 0"/>
    <numFmt numFmtId="181" formatCode="&quot;女&quot;\ 0"/>
    <numFmt numFmtId="182" formatCode="m&quot;月&quot;d&quot;日&quot;;@"/>
    <numFmt numFmtId="183" formatCode="[$-411]ge\.m\.d;@"/>
  </numFmts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Ｐゴシック"/>
      <family val="3"/>
      <charset val="128"/>
    </font>
    <font>
      <sz val="11"/>
      <color indexed="42"/>
      <name val="ＭＳ Ｐゴシック"/>
      <family val="3"/>
      <charset val="128"/>
    </font>
    <font>
      <sz val="11"/>
      <color indexed="47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28">
    <border>
      <left/>
      <right/>
      <top/>
      <bottom/>
      <diagonal/>
    </border>
    <border>
      <left/>
      <right/>
      <top/>
      <bottom style="medium">
        <color indexed="30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7"/>
      </left>
      <right style="thin">
        <color indexed="27"/>
      </right>
      <top style="thin">
        <color indexed="27"/>
      </top>
      <bottom style="thin">
        <color indexed="27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dotted">
        <color indexed="30"/>
      </right>
      <top style="thin">
        <color indexed="30"/>
      </top>
      <bottom style="medium">
        <color indexed="30"/>
      </bottom>
      <diagonal/>
    </border>
    <border>
      <left style="dotted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dotted">
        <color indexed="30"/>
      </right>
      <top/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/>
      <diagonal/>
    </border>
    <border>
      <left style="thin">
        <color indexed="30"/>
      </left>
      <right style="medium">
        <color indexed="30"/>
      </right>
      <top/>
      <bottom style="thin">
        <color indexed="30"/>
      </bottom>
      <diagonal/>
    </border>
    <border>
      <left style="dotted">
        <color indexed="30"/>
      </left>
      <right style="thin">
        <color indexed="30"/>
      </right>
      <top/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30"/>
      </left>
      <right style="medium">
        <color indexed="30"/>
      </right>
      <top style="thin">
        <color indexed="30"/>
      </top>
      <bottom style="medium">
        <color indexed="30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medium">
        <color indexed="53"/>
      </bottom>
      <diagonal/>
    </border>
    <border>
      <left style="dotted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/>
      <diagonal/>
    </border>
    <border>
      <left style="thin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medium">
        <color indexed="53"/>
      </top>
      <bottom style="thin">
        <color indexed="53"/>
      </bottom>
      <diagonal/>
    </border>
    <border>
      <left style="dotted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dotted">
        <color indexed="53"/>
      </right>
      <top style="thin">
        <color indexed="53"/>
      </top>
      <bottom style="thin">
        <color indexed="53"/>
      </bottom>
      <diagonal/>
    </border>
    <border>
      <left style="dotted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30"/>
      </left>
      <right style="thin">
        <color indexed="30"/>
      </right>
      <top/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 style="medium">
        <color indexed="30"/>
      </left>
      <right style="thin">
        <color indexed="30"/>
      </right>
      <top style="thin">
        <color indexed="30"/>
      </top>
      <bottom style="medium">
        <color indexed="30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/>
      <diagonal/>
    </border>
    <border>
      <left style="medium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/>
      <bottom style="medium">
        <color indexed="5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30"/>
      </top>
      <bottom style="medium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/>
      <diagonal/>
    </border>
    <border>
      <left style="thin">
        <color indexed="30"/>
      </left>
      <right style="thin">
        <color indexed="30"/>
      </right>
      <top/>
      <bottom style="medium">
        <color indexed="3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thin">
        <color indexed="53"/>
      </left>
      <right style="thin">
        <color indexed="53"/>
      </right>
      <top/>
      <bottom style="thin">
        <color indexed="53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30"/>
      </left>
      <right style="thin">
        <color indexed="30"/>
      </right>
      <top style="thin">
        <color indexed="30"/>
      </top>
      <bottom style="thin">
        <color indexed="30"/>
      </bottom>
      <diagonal/>
    </border>
    <border>
      <left/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 style="medium">
        <color indexed="30"/>
      </right>
      <top style="thin">
        <color indexed="30"/>
      </top>
      <bottom/>
      <diagonal/>
    </border>
    <border>
      <left/>
      <right style="medium">
        <color indexed="30"/>
      </right>
      <top style="thin">
        <color indexed="30"/>
      </top>
      <bottom style="medium">
        <color indexed="30"/>
      </bottom>
      <diagonal/>
    </border>
    <border>
      <left/>
      <right style="medium">
        <color indexed="30"/>
      </right>
      <top/>
      <bottom style="thin">
        <color indexed="30"/>
      </bottom>
      <diagonal/>
    </border>
    <border>
      <left/>
      <right style="medium">
        <color indexed="53"/>
      </right>
      <top style="medium">
        <color indexed="53"/>
      </top>
      <bottom style="thin">
        <color indexed="53"/>
      </bottom>
      <diagonal/>
    </border>
    <border>
      <left/>
      <right style="medium">
        <color indexed="53"/>
      </right>
      <top style="thin">
        <color indexed="53"/>
      </top>
      <bottom style="thin">
        <color indexed="53"/>
      </bottom>
      <diagonal/>
    </border>
    <border>
      <left/>
      <right style="medium">
        <color indexed="53"/>
      </right>
      <top style="thin">
        <color indexed="53"/>
      </top>
      <bottom style="medium">
        <color indexed="53"/>
      </bottom>
      <diagonal/>
    </border>
    <border>
      <left style="thin">
        <color indexed="30"/>
      </left>
      <right/>
      <top/>
      <bottom/>
      <diagonal/>
    </border>
    <border>
      <left/>
      <right/>
      <top style="thin">
        <color indexed="30"/>
      </top>
      <bottom style="medium">
        <color indexed="30"/>
      </bottom>
      <diagonal/>
    </border>
    <border>
      <left/>
      <right/>
      <top/>
      <bottom style="thin">
        <color indexed="30"/>
      </bottom>
      <diagonal/>
    </border>
    <border>
      <left style="thin">
        <color indexed="30"/>
      </left>
      <right/>
      <top style="thin">
        <color indexed="30"/>
      </top>
      <bottom/>
      <diagonal/>
    </border>
    <border>
      <left style="medium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medium">
        <color indexed="30"/>
      </right>
      <top style="medium">
        <color indexed="30"/>
      </top>
      <bottom style="thin">
        <color indexed="30"/>
      </bottom>
      <diagonal/>
    </border>
    <border>
      <left/>
      <right/>
      <top/>
      <bottom style="thin">
        <color indexed="53"/>
      </bottom>
      <diagonal/>
    </border>
    <border>
      <left/>
      <right/>
      <top style="thin">
        <color indexed="53"/>
      </top>
      <bottom style="medium">
        <color indexed="53"/>
      </bottom>
      <diagonal/>
    </border>
    <border>
      <left/>
      <right/>
      <top style="medium">
        <color indexed="53"/>
      </top>
      <bottom style="thin">
        <color indexed="53"/>
      </bottom>
      <diagonal/>
    </border>
    <border>
      <left/>
      <right/>
      <top style="thin">
        <color indexed="53"/>
      </top>
      <bottom style="thin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30"/>
      </left>
      <right/>
      <top style="medium">
        <color indexed="30"/>
      </top>
      <bottom style="thin">
        <color indexed="30"/>
      </bottom>
      <diagonal/>
    </border>
    <border>
      <left/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thin">
        <color indexed="30"/>
      </left>
      <right style="thin">
        <color indexed="30"/>
      </right>
      <top style="medium">
        <color indexed="30"/>
      </top>
      <bottom style="thin">
        <color indexed="30"/>
      </bottom>
      <diagonal/>
    </border>
    <border>
      <left style="medium">
        <color indexed="30"/>
      </left>
      <right/>
      <top style="medium">
        <color indexed="30"/>
      </top>
      <bottom/>
      <diagonal/>
    </border>
    <border>
      <left/>
      <right style="medium">
        <color indexed="30"/>
      </right>
      <top style="medium">
        <color indexed="30"/>
      </top>
      <bottom/>
      <diagonal/>
    </border>
    <border>
      <left style="medium">
        <color indexed="30"/>
      </left>
      <right/>
      <top/>
      <bottom style="medium">
        <color indexed="30"/>
      </bottom>
      <diagonal/>
    </border>
    <border>
      <left/>
      <right style="medium">
        <color indexed="30"/>
      </right>
      <top/>
      <bottom style="medium">
        <color indexed="30"/>
      </bottom>
      <diagonal/>
    </border>
    <border>
      <left style="medium">
        <color indexed="30"/>
      </left>
      <right/>
      <top/>
      <bottom/>
      <diagonal/>
    </border>
    <border>
      <left style="thin">
        <color indexed="53"/>
      </left>
      <right style="thin">
        <color indexed="30"/>
      </right>
      <top style="medium">
        <color indexed="53"/>
      </top>
      <bottom style="thin">
        <color indexed="53"/>
      </bottom>
      <diagonal/>
    </border>
    <border>
      <left style="thin">
        <color indexed="30"/>
      </left>
      <right style="thin">
        <color indexed="53"/>
      </right>
      <top style="medium">
        <color indexed="53"/>
      </top>
      <bottom style="thin">
        <color indexed="53"/>
      </bottom>
      <diagonal/>
    </border>
    <border>
      <left style="medium">
        <color indexed="53"/>
      </left>
      <right/>
      <top style="medium">
        <color indexed="53"/>
      </top>
      <bottom/>
      <diagonal/>
    </border>
    <border>
      <left/>
      <right style="medium">
        <color indexed="53"/>
      </right>
      <top style="medium">
        <color indexed="53"/>
      </top>
      <bottom/>
      <diagonal/>
    </border>
    <border>
      <left style="medium">
        <color indexed="53"/>
      </left>
      <right/>
      <top/>
      <bottom style="medium">
        <color indexed="53"/>
      </bottom>
      <diagonal/>
    </border>
    <border>
      <left/>
      <right style="medium">
        <color indexed="53"/>
      </right>
      <top/>
      <bottom style="medium">
        <color indexed="53"/>
      </bottom>
      <diagonal/>
    </border>
    <border>
      <left style="medium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medium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thin">
        <color indexed="53"/>
      </left>
      <right style="thin">
        <color indexed="53"/>
      </right>
      <top style="medium">
        <color indexed="53"/>
      </top>
      <bottom style="thin">
        <color indexed="30"/>
      </bottom>
      <diagonal/>
    </border>
    <border>
      <left style="thin">
        <color indexed="53"/>
      </left>
      <right style="thin">
        <color indexed="53"/>
      </right>
      <top style="thin">
        <color indexed="30"/>
      </top>
      <bottom style="medium">
        <color indexed="53"/>
      </bottom>
      <diagonal/>
    </border>
    <border>
      <left style="medium">
        <color indexed="53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2">
    <xf numFmtId="0" fontId="0" fillId="0" borderId="0" xfId="0"/>
    <xf numFmtId="0" fontId="0" fillId="2" borderId="0" xfId="0" applyFill="1"/>
    <xf numFmtId="0" fontId="0" fillId="2" borderId="0" xfId="0" applyFill="1" applyAlignment="1">
      <alignment vertical="center"/>
    </xf>
    <xf numFmtId="0" fontId="4" fillId="3" borderId="2" xfId="0" applyFont="1" applyFill="1" applyBorder="1" applyAlignment="1">
      <alignment horizontal="right"/>
    </xf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6" xfId="0" applyFill="1" applyBorder="1"/>
    <xf numFmtId="0" fontId="0" fillId="3" borderId="0" xfId="0" applyFill="1"/>
    <xf numFmtId="0" fontId="0" fillId="3" borderId="0" xfId="0" applyFill="1" applyAlignment="1">
      <alignment horizontal="right" vertical="top"/>
    </xf>
    <xf numFmtId="0" fontId="0" fillId="3" borderId="0" xfId="0" applyFill="1" applyAlignment="1">
      <alignment vertical="top"/>
    </xf>
    <xf numFmtId="0" fontId="0" fillId="3" borderId="7" xfId="0" applyFill="1" applyBorder="1" applyAlignment="1">
      <alignment horizontal="right" vertical="top"/>
    </xf>
    <xf numFmtId="0" fontId="0" fillId="3" borderId="7" xfId="0" applyFill="1" applyBorder="1" applyAlignment="1">
      <alignment vertical="top"/>
    </xf>
    <xf numFmtId="0" fontId="0" fillId="3" borderId="8" xfId="0" applyFill="1" applyBorder="1"/>
    <xf numFmtId="0" fontId="0" fillId="0" borderId="0" xfId="0" applyAlignment="1">
      <alignment vertical="center"/>
    </xf>
    <xf numFmtId="0" fontId="0" fillId="0" borderId="9" xfId="0" applyBorder="1" applyAlignment="1" applyProtection="1">
      <alignment vertical="center"/>
      <protection locked="0"/>
    </xf>
    <xf numFmtId="49" fontId="0" fillId="0" borderId="0" xfId="0" applyNumberFormat="1" applyAlignment="1">
      <alignment vertical="center"/>
    </xf>
    <xf numFmtId="0" fontId="3" fillId="4" borderId="10" xfId="0" applyFont="1" applyFill="1" applyBorder="1"/>
    <xf numFmtId="0" fontId="3" fillId="0" borderId="0" xfId="0" applyFont="1"/>
    <xf numFmtId="0" fontId="3" fillId="0" borderId="0" xfId="0" quotePrefix="1" applyFont="1"/>
    <xf numFmtId="0" fontId="8" fillId="0" borderId="9" xfId="0" applyFont="1" applyBorder="1" applyAlignment="1" applyProtection="1">
      <alignment vertical="center"/>
      <protection locked="0"/>
    </xf>
    <xf numFmtId="0" fontId="4" fillId="3" borderId="11" xfId="0" applyFont="1" applyFill="1" applyBorder="1" applyAlignment="1">
      <alignment horizontal="left" vertical="center"/>
    </xf>
    <xf numFmtId="0" fontId="0" fillId="3" borderId="12" xfId="0" applyFill="1" applyBorder="1"/>
    <xf numFmtId="0" fontId="0" fillId="3" borderId="12" xfId="0" applyFill="1" applyBorder="1" applyAlignment="1">
      <alignment horizontal="right" vertical="top"/>
    </xf>
    <xf numFmtId="0" fontId="0" fillId="3" borderId="12" xfId="0" applyFill="1" applyBorder="1" applyAlignment="1">
      <alignment vertical="top"/>
    </xf>
    <xf numFmtId="0" fontId="0" fillId="3" borderId="13" xfId="0" applyFill="1" applyBorder="1"/>
    <xf numFmtId="0" fontId="0" fillId="3" borderId="14" xfId="0" applyFill="1" applyBorder="1" applyAlignment="1">
      <alignment vertical="center"/>
    </xf>
    <xf numFmtId="0" fontId="0" fillId="3" borderId="15" xfId="0" applyFill="1" applyBorder="1"/>
    <xf numFmtId="0" fontId="0" fillId="3" borderId="15" xfId="0" applyFill="1" applyBorder="1" applyAlignment="1">
      <alignment horizontal="right" vertical="top"/>
    </xf>
    <xf numFmtId="0" fontId="0" fillId="3" borderId="15" xfId="0" applyFill="1" applyBorder="1" applyAlignment="1">
      <alignment vertical="top"/>
    </xf>
    <xf numFmtId="0" fontId="7" fillId="3" borderId="0" xfId="0" applyFont="1" applyFill="1" applyAlignment="1">
      <alignment vertical="center"/>
    </xf>
    <xf numFmtId="0" fontId="0" fillId="3" borderId="16" xfId="0" applyFill="1" applyBorder="1" applyAlignment="1">
      <alignment horizontal="right" vertical="center"/>
    </xf>
    <xf numFmtId="58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17" xfId="0" applyBorder="1" applyAlignment="1" applyProtection="1">
      <alignment vertical="center"/>
      <protection locked="0"/>
    </xf>
    <xf numFmtId="0" fontId="4" fillId="4" borderId="18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shrinkToFit="1"/>
    </xf>
    <xf numFmtId="0" fontId="0" fillId="0" borderId="20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top"/>
    </xf>
    <xf numFmtId="0" fontId="0" fillId="0" borderId="0" xfId="0" applyAlignment="1">
      <alignment horizontal="center" vertical="top" shrinkToFit="1"/>
    </xf>
    <xf numFmtId="0" fontId="4" fillId="4" borderId="21" xfId="0" applyFont="1" applyFill="1" applyBorder="1" applyAlignment="1">
      <alignment horizontal="center" vertical="center" shrinkToFit="1"/>
    </xf>
    <xf numFmtId="0" fontId="0" fillId="0" borderId="22" xfId="0" applyBorder="1" applyAlignment="1" applyProtection="1">
      <alignment horizontal="center" vertical="center"/>
      <protection locked="0"/>
    </xf>
    <xf numFmtId="176" fontId="9" fillId="0" borderId="23" xfId="0" applyNumberFormat="1" applyFont="1" applyBorder="1" applyAlignment="1" applyProtection="1">
      <alignment horizontal="right" vertical="center" shrinkToFit="1"/>
      <protection locked="0"/>
    </xf>
    <xf numFmtId="176" fontId="9" fillId="0" borderId="19" xfId="0" applyNumberFormat="1" applyFont="1" applyBorder="1" applyAlignment="1" applyProtection="1">
      <alignment horizontal="right" vertical="center" shrinkToFit="1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6" fillId="2" borderId="9" xfId="0" applyFont="1" applyFill="1" applyBorder="1" applyAlignment="1">
      <alignment horizontal="center" vertical="center"/>
    </xf>
    <xf numFmtId="5" fontId="6" fillId="2" borderId="9" xfId="0" applyNumberFormat="1" applyFont="1" applyFill="1" applyBorder="1" applyAlignment="1">
      <alignment horizontal="right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 shrinkToFit="1"/>
    </xf>
    <xf numFmtId="0" fontId="4" fillId="3" borderId="28" xfId="0" applyFont="1" applyFill="1" applyBorder="1" applyAlignment="1">
      <alignment horizontal="center" vertical="center" shrinkToFit="1"/>
    </xf>
    <xf numFmtId="0" fontId="0" fillId="0" borderId="29" xfId="0" applyBorder="1" applyAlignment="1" applyProtection="1">
      <alignment vertical="center"/>
      <protection locked="0"/>
    </xf>
    <xf numFmtId="0" fontId="0" fillId="0" borderId="30" xfId="0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176" fontId="9" fillId="0" borderId="33" xfId="0" applyNumberFormat="1" applyFont="1" applyBorder="1" applyAlignment="1" applyProtection="1">
      <alignment horizontal="right" vertical="center" shrinkToFit="1"/>
      <protection locked="0"/>
    </xf>
    <xf numFmtId="0" fontId="0" fillId="0" borderId="34" xfId="0" applyBorder="1" applyAlignment="1" applyProtection="1">
      <alignment horizontal="center" vertical="center" shrinkToFit="1"/>
      <protection locked="0"/>
    </xf>
    <xf numFmtId="176" fontId="9" fillId="0" borderId="35" xfId="0" applyNumberFormat="1" applyFont="1" applyBorder="1" applyAlignment="1" applyProtection="1">
      <alignment horizontal="right" vertical="center" shrinkToFit="1"/>
      <protection locked="0"/>
    </xf>
    <xf numFmtId="0" fontId="0" fillId="0" borderId="26" xfId="0" applyBorder="1" applyAlignment="1" applyProtection="1">
      <alignment horizontal="center" vertical="center" shrinkToFit="1"/>
      <protection locked="0"/>
    </xf>
    <xf numFmtId="176" fontId="9" fillId="0" borderId="27" xfId="0" applyNumberFormat="1" applyFont="1" applyBorder="1" applyAlignment="1" applyProtection="1">
      <alignment horizontal="right" vertical="center" shrinkToFit="1"/>
      <protection locked="0"/>
    </xf>
    <xf numFmtId="0" fontId="0" fillId="0" borderId="36" xfId="0" applyBorder="1" applyAlignment="1" applyProtection="1">
      <alignment horizontal="center" vertical="center"/>
      <protection locked="0"/>
    </xf>
    <xf numFmtId="0" fontId="0" fillId="0" borderId="28" xfId="0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11" fillId="2" borderId="0" xfId="0" applyFont="1" applyFill="1" applyAlignment="1">
      <alignment vertical="center"/>
    </xf>
    <xf numFmtId="0" fontId="1" fillId="0" borderId="17" xfId="0" applyFont="1" applyBorder="1" applyAlignment="1" applyProtection="1">
      <alignment vertical="center" shrinkToFit="1"/>
      <protection locked="0"/>
    </xf>
    <xf numFmtId="0" fontId="1" fillId="0" borderId="17" xfId="0" applyFont="1" applyBorder="1" applyAlignment="1" applyProtection="1">
      <alignment horizontal="center" vertical="center"/>
      <protection locked="0"/>
    </xf>
    <xf numFmtId="0" fontId="1" fillId="0" borderId="24" xfId="0" applyFont="1" applyBorder="1" applyAlignment="1" applyProtection="1">
      <alignment vertical="center" shrinkToFit="1"/>
      <protection locked="0"/>
    </xf>
    <xf numFmtId="0" fontId="1" fillId="0" borderId="24" xfId="0" applyFont="1" applyBorder="1" applyAlignment="1" applyProtection="1">
      <alignment horizontal="center" vertical="center"/>
      <protection locked="0"/>
    </xf>
    <xf numFmtId="0" fontId="1" fillId="0" borderId="29" xfId="0" applyFont="1" applyBorder="1" applyAlignment="1" applyProtection="1">
      <alignment vertical="center" shrinkToFit="1"/>
      <protection locked="0"/>
    </xf>
    <xf numFmtId="0" fontId="1" fillId="0" borderId="29" xfId="0" applyFont="1" applyBorder="1" applyAlignment="1" applyProtection="1">
      <alignment horizontal="center" vertical="center"/>
      <protection locked="0"/>
    </xf>
    <xf numFmtId="0" fontId="1" fillId="0" borderId="31" xfId="0" applyFont="1" applyBorder="1" applyAlignment="1" applyProtection="1">
      <alignment vertical="center" shrinkToFit="1"/>
      <protection locked="0"/>
    </xf>
    <xf numFmtId="0" fontId="1" fillId="0" borderId="31" xfId="0" applyFont="1" applyBorder="1" applyAlignment="1" applyProtection="1">
      <alignment horizontal="center" vertical="center"/>
      <protection locked="0"/>
    </xf>
    <xf numFmtId="0" fontId="1" fillId="0" borderId="30" xfId="0" applyFont="1" applyBorder="1" applyAlignment="1" applyProtection="1">
      <alignment vertical="center" shrinkToFit="1"/>
      <protection locked="0"/>
    </xf>
    <xf numFmtId="0" fontId="1" fillId="0" borderId="30" xfId="0" applyFont="1" applyBorder="1" applyAlignment="1" applyProtection="1">
      <alignment horizontal="center" vertical="center"/>
      <protection locked="0"/>
    </xf>
    <xf numFmtId="5" fontId="6" fillId="2" borderId="0" xfId="0" applyNumberFormat="1" applyFont="1" applyFill="1" applyAlignment="1">
      <alignment horizontal="right" vertical="center"/>
    </xf>
    <xf numFmtId="0" fontId="12" fillId="3" borderId="3" xfId="0" applyFont="1" applyFill="1" applyBorder="1" applyAlignment="1">
      <alignment horizontal="left"/>
    </xf>
    <xf numFmtId="0" fontId="0" fillId="3" borderId="38" xfId="0" applyFill="1" applyBorder="1" applyAlignment="1">
      <alignment horizontal="right"/>
    </xf>
    <xf numFmtId="0" fontId="0" fillId="0" borderId="0" xfId="0" applyAlignment="1">
      <alignment horizontal="left" vertical="top" shrinkToFit="1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49" fontId="11" fillId="2" borderId="0" xfId="0" applyNumberFormat="1" applyFont="1" applyFill="1" applyAlignment="1">
      <alignment vertical="center"/>
    </xf>
    <xf numFmtId="0" fontId="0" fillId="3" borderId="7" xfId="0" applyFill="1" applyBorder="1"/>
    <xf numFmtId="179" fontId="0" fillId="2" borderId="45" xfId="0" applyNumberFormat="1" applyFill="1" applyBorder="1" applyAlignment="1">
      <alignment horizontal="center" vertical="center"/>
    </xf>
    <xf numFmtId="0" fontId="0" fillId="2" borderId="0" xfId="0" applyFill="1" applyAlignment="1">
      <alignment horizontal="left"/>
    </xf>
    <xf numFmtId="0" fontId="13" fillId="0" borderId="0" xfId="0" applyFont="1" applyAlignment="1">
      <alignment vertical="center"/>
    </xf>
    <xf numFmtId="0" fontId="13" fillId="0" borderId="0" xfId="0" applyFont="1" applyAlignment="1">
      <alignment vertical="top"/>
    </xf>
    <xf numFmtId="0" fontId="13" fillId="0" borderId="0" xfId="0" applyFont="1" applyAlignment="1">
      <alignment horizontal="right" vertical="top"/>
    </xf>
    <xf numFmtId="0" fontId="0" fillId="0" borderId="0" xfId="0" applyAlignment="1">
      <alignment horizontal="left" vertical="top"/>
    </xf>
    <xf numFmtId="57" fontId="0" fillId="0" borderId="0" xfId="0" applyNumberFormat="1"/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178" fontId="0" fillId="2" borderId="49" xfId="0" applyNumberFormat="1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6" fillId="2" borderId="51" xfId="0" applyFont="1" applyFill="1" applyBorder="1" applyAlignment="1">
      <alignment horizontal="center" vertical="center"/>
    </xf>
    <xf numFmtId="5" fontId="6" fillId="2" borderId="51" xfId="0" applyNumberFormat="1" applyFont="1" applyFill="1" applyBorder="1" applyAlignment="1">
      <alignment horizontal="righ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57" fontId="0" fillId="0" borderId="0" xfId="0" applyNumberFormat="1" applyAlignment="1">
      <alignment horizontal="left" vertical="center"/>
    </xf>
    <xf numFmtId="57" fontId="0" fillId="0" borderId="52" xfId="0" applyNumberFormat="1" applyBorder="1" applyAlignment="1">
      <alignment horizontal="center" vertical="center" shrinkToFit="1"/>
    </xf>
    <xf numFmtId="0" fontId="0" fillId="6" borderId="53" xfId="0" applyFill="1" applyBorder="1" applyAlignment="1">
      <alignment horizontal="center" vertical="center"/>
    </xf>
    <xf numFmtId="0" fontId="4" fillId="6" borderId="53" xfId="0" applyFont="1" applyFill="1" applyBorder="1" applyAlignment="1">
      <alignment horizontal="center" vertical="center"/>
    </xf>
    <xf numFmtId="0" fontId="0" fillId="6" borderId="54" xfId="0" applyFill="1" applyBorder="1" applyAlignment="1">
      <alignment horizontal="center" vertical="center" shrinkToFit="1"/>
    </xf>
    <xf numFmtId="0" fontId="7" fillId="6" borderId="54" xfId="0" applyFont="1" applyFill="1" applyBorder="1" applyAlignment="1">
      <alignment horizontal="center" vertical="center"/>
    </xf>
    <xf numFmtId="0" fontId="0" fillId="7" borderId="29" xfId="0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/>
    </xf>
    <xf numFmtId="0" fontId="0" fillId="7" borderId="30" xfId="0" applyFill="1" applyBorder="1" applyAlignment="1">
      <alignment horizontal="center" vertical="center" shrinkToFit="1"/>
    </xf>
    <xf numFmtId="0" fontId="7" fillId="7" borderId="30" xfId="0" applyFont="1" applyFill="1" applyBorder="1" applyAlignment="1">
      <alignment horizontal="center" vertical="center"/>
    </xf>
    <xf numFmtId="0" fontId="12" fillId="3" borderId="12" xfId="0" applyFont="1" applyFill="1" applyBorder="1"/>
    <xf numFmtId="183" fontId="0" fillId="0" borderId="0" xfId="0" applyNumberFormat="1"/>
    <xf numFmtId="0" fontId="5" fillId="2" borderId="55" xfId="0" applyFont="1" applyFill="1" applyBorder="1" applyAlignment="1">
      <alignment horizontal="center" vertical="center"/>
    </xf>
    <xf numFmtId="5" fontId="6" fillId="2" borderId="56" xfId="0" applyNumberFormat="1" applyFont="1" applyFill="1" applyBorder="1" applyAlignment="1">
      <alignment horizontal="right" vertical="center"/>
    </xf>
    <xf numFmtId="0" fontId="0" fillId="0" borderId="9" xfId="0" applyBorder="1"/>
    <xf numFmtId="0" fontId="0" fillId="9" borderId="0" xfId="0" applyFill="1" applyAlignment="1">
      <alignment vertical="center"/>
    </xf>
    <xf numFmtId="0" fontId="0" fillId="3" borderId="0" xfId="0" applyFill="1" applyAlignment="1">
      <alignment vertical="center"/>
    </xf>
    <xf numFmtId="183" fontId="1" fillId="0" borderId="0" xfId="0" applyNumberFormat="1" applyFont="1" applyAlignment="1" applyProtection="1">
      <alignment vertical="center"/>
      <protection locked="0"/>
    </xf>
    <xf numFmtId="183" fontId="1" fillId="0" borderId="58" xfId="0" applyNumberFormat="1" applyFont="1" applyBorder="1" applyAlignment="1" applyProtection="1">
      <alignment vertical="center"/>
      <protection locked="0"/>
    </xf>
    <xf numFmtId="183" fontId="1" fillId="0" borderId="31" xfId="0" applyNumberFormat="1" applyFont="1" applyBorder="1" applyAlignment="1" applyProtection="1">
      <alignment vertical="center"/>
      <protection locked="0"/>
    </xf>
    <xf numFmtId="183" fontId="1" fillId="0" borderId="59" xfId="0" applyNumberFormat="1" applyFont="1" applyBorder="1" applyAlignment="1" applyProtection="1">
      <alignment vertical="center"/>
      <protection locked="0"/>
    </xf>
    <xf numFmtId="183" fontId="1" fillId="0" borderId="60" xfId="0" applyNumberFormat="1" applyFont="1" applyBorder="1" applyAlignment="1" applyProtection="1">
      <alignment vertical="center"/>
      <protection locked="0"/>
    </xf>
    <xf numFmtId="183" fontId="1" fillId="0" borderId="61" xfId="0" applyNumberFormat="1" applyFont="1" applyBorder="1" applyAlignment="1" applyProtection="1">
      <alignment vertical="center"/>
      <protection locked="0"/>
    </xf>
    <xf numFmtId="183" fontId="1" fillId="0" borderId="17" xfId="0" applyNumberFormat="1" applyFont="1" applyBorder="1" applyAlignment="1" applyProtection="1">
      <alignment vertical="center"/>
      <protection locked="0"/>
    </xf>
    <xf numFmtId="183" fontId="1" fillId="0" borderId="24" xfId="0" applyNumberFormat="1" applyFont="1" applyBorder="1" applyAlignment="1" applyProtection="1">
      <alignment vertical="center"/>
      <protection locked="0"/>
    </xf>
    <xf numFmtId="0" fontId="0" fillId="4" borderId="62" xfId="0" applyFill="1" applyBorder="1" applyAlignment="1">
      <alignment horizontal="center" vertical="center" shrinkToFit="1"/>
    </xf>
    <xf numFmtId="0" fontId="4" fillId="4" borderId="63" xfId="0" applyFont="1" applyFill="1" applyBorder="1" applyAlignment="1">
      <alignment horizontal="center" vertical="center" shrinkToFit="1"/>
    </xf>
    <xf numFmtId="176" fontId="9" fillId="0" borderId="64" xfId="0" applyNumberFormat="1" applyFont="1" applyBorder="1" applyAlignment="1" applyProtection="1">
      <alignment horizontal="right" vertical="center" shrinkToFit="1"/>
      <protection locked="0"/>
    </xf>
    <xf numFmtId="0" fontId="0" fillId="0" borderId="65" xfId="0" applyBorder="1" applyAlignment="1" applyProtection="1">
      <alignment horizontal="center" vertical="center"/>
      <protection locked="0"/>
    </xf>
    <xf numFmtId="0" fontId="0" fillId="0" borderId="64" xfId="0" applyBorder="1" applyAlignment="1" applyProtection="1">
      <alignment horizontal="center" vertical="center"/>
      <protection locked="0"/>
    </xf>
    <xf numFmtId="0" fontId="0" fillId="3" borderId="66" xfId="0" applyFill="1" applyBorder="1" applyAlignment="1">
      <alignment horizontal="center" vertical="center" shrinkToFit="1"/>
    </xf>
    <xf numFmtId="0" fontId="4" fillId="3" borderId="67" xfId="0" applyFont="1" applyFill="1" applyBorder="1" applyAlignment="1">
      <alignment horizontal="center" vertical="center" shrinkToFit="1"/>
    </xf>
    <xf numFmtId="176" fontId="9" fillId="0" borderId="68" xfId="0" applyNumberFormat="1" applyFont="1" applyBorder="1" applyAlignment="1" applyProtection="1">
      <alignment horizontal="right" vertical="center" shrinkToFit="1"/>
      <protection locked="0"/>
    </xf>
    <xf numFmtId="0" fontId="0" fillId="0" borderId="66" xfId="0" applyBorder="1" applyAlignment="1" applyProtection="1">
      <alignment horizontal="center" vertical="center"/>
      <protection locked="0"/>
    </xf>
    <xf numFmtId="0" fontId="0" fillId="0" borderId="67" xfId="0" applyBorder="1" applyAlignment="1" applyProtection="1">
      <alignment horizontal="center" vertical="center"/>
      <protection locked="0"/>
    </xf>
    <xf numFmtId="0" fontId="0" fillId="0" borderId="68" xfId="0" applyBorder="1" applyAlignment="1" applyProtection="1">
      <alignment horizontal="center" vertical="center"/>
      <protection locked="0"/>
    </xf>
    <xf numFmtId="0" fontId="4" fillId="4" borderId="69" xfId="0" applyFont="1" applyFill="1" applyBorder="1" applyAlignment="1">
      <alignment horizontal="center" vertical="center"/>
    </xf>
    <xf numFmtId="0" fontId="4" fillId="4" borderId="70" xfId="0" applyFont="1" applyFill="1" applyBorder="1" applyAlignment="1">
      <alignment horizontal="center" vertical="center" shrinkToFit="1"/>
    </xf>
    <xf numFmtId="176" fontId="9" fillId="0" borderId="71" xfId="0" applyNumberFormat="1" applyFont="1" applyBorder="1" applyAlignment="1" applyProtection="1">
      <alignment horizontal="right" vertical="center" shrinkToFit="1"/>
      <protection locked="0"/>
    </xf>
    <xf numFmtId="176" fontId="9" fillId="0" borderId="70" xfId="0" applyNumberFormat="1" applyFont="1" applyBorder="1" applyAlignment="1" applyProtection="1">
      <alignment horizontal="right" vertical="center" shrinkToFit="1"/>
      <protection locked="0"/>
    </xf>
    <xf numFmtId="0" fontId="4" fillId="4" borderId="72" xfId="0" applyFont="1" applyFill="1" applyBorder="1" applyAlignment="1">
      <alignment horizontal="center" vertical="center" shrinkToFit="1"/>
    </xf>
    <xf numFmtId="0" fontId="4" fillId="4" borderId="73" xfId="0" applyFont="1" applyFill="1" applyBorder="1" applyAlignment="1">
      <alignment horizontal="center" vertical="center" shrinkToFit="1"/>
    </xf>
    <xf numFmtId="0" fontId="4" fillId="4" borderId="74" xfId="0" applyFont="1" applyFill="1" applyBorder="1" applyAlignment="1">
      <alignment horizontal="center" vertical="center" shrinkToFit="1"/>
    </xf>
    <xf numFmtId="0" fontId="4" fillId="4" borderId="25" xfId="0" applyFont="1" applyFill="1" applyBorder="1" applyAlignment="1">
      <alignment horizontal="center" vertical="center" shrinkToFit="1"/>
    </xf>
    <xf numFmtId="0" fontId="4" fillId="3" borderId="75" xfId="0" applyFont="1" applyFill="1" applyBorder="1" applyAlignment="1">
      <alignment horizontal="center" vertical="center"/>
    </xf>
    <xf numFmtId="0" fontId="4" fillId="3" borderId="76" xfId="0" applyFont="1" applyFill="1" applyBorder="1" applyAlignment="1">
      <alignment horizontal="center" vertical="center" shrinkToFit="1"/>
    </xf>
    <xf numFmtId="176" fontId="9" fillId="0" borderId="77" xfId="0" applyNumberFormat="1" applyFont="1" applyBorder="1" applyAlignment="1" applyProtection="1">
      <alignment horizontal="right" vertical="center" shrinkToFit="1"/>
      <protection locked="0"/>
    </xf>
    <xf numFmtId="176" fontId="9" fillId="0" borderId="78" xfId="0" applyNumberFormat="1" applyFont="1" applyBorder="1" applyAlignment="1" applyProtection="1">
      <alignment horizontal="right" vertical="center" shrinkToFit="1"/>
      <protection locked="0"/>
    </xf>
    <xf numFmtId="176" fontId="9" fillId="0" borderId="76" xfId="0" applyNumberFormat="1" applyFont="1" applyBorder="1" applyAlignment="1" applyProtection="1">
      <alignment horizontal="right" vertical="center" shrinkToFit="1"/>
      <protection locked="0"/>
    </xf>
    <xf numFmtId="0" fontId="4" fillId="3" borderId="31" xfId="0" applyFont="1" applyFill="1" applyBorder="1" applyAlignment="1">
      <alignment horizontal="center" vertical="center" shrinkToFit="1"/>
    </xf>
    <xf numFmtId="0" fontId="4" fillId="3" borderId="37" xfId="0" applyFont="1" applyFill="1" applyBorder="1" applyAlignment="1">
      <alignment horizontal="center" vertical="center" shrinkToFit="1"/>
    </xf>
    <xf numFmtId="0" fontId="4" fillId="3" borderId="79" xfId="0" applyFont="1" applyFill="1" applyBorder="1" applyAlignment="1">
      <alignment horizontal="center" vertical="center" shrinkToFit="1"/>
    </xf>
    <xf numFmtId="0" fontId="4" fillId="3" borderId="36" xfId="0" applyFont="1" applyFill="1" applyBorder="1" applyAlignment="1">
      <alignment horizontal="center" vertical="center" shrinkToFit="1"/>
    </xf>
    <xf numFmtId="0" fontId="0" fillId="2" borderId="80" xfId="0" applyFill="1" applyBorder="1" applyAlignment="1">
      <alignment horizontal="center" vertical="center"/>
    </xf>
    <xf numFmtId="0" fontId="6" fillId="2" borderId="81" xfId="0" applyFont="1" applyFill="1" applyBorder="1" applyAlignment="1">
      <alignment horizontal="center" vertical="center"/>
    </xf>
    <xf numFmtId="5" fontId="6" fillId="2" borderId="81" xfId="0" applyNumberFormat="1" applyFont="1" applyFill="1" applyBorder="1" applyAlignment="1">
      <alignment horizontal="right" vertical="center"/>
    </xf>
    <xf numFmtId="179" fontId="0" fillId="2" borderId="82" xfId="0" applyNumberFormat="1" applyFill="1" applyBorder="1" applyAlignment="1">
      <alignment horizontal="center" vertical="center"/>
    </xf>
    <xf numFmtId="178" fontId="0" fillId="2" borderId="83" xfId="0" applyNumberFormat="1" applyFill="1" applyBorder="1" applyAlignment="1">
      <alignment horizontal="center" vertical="center"/>
    </xf>
    <xf numFmtId="180" fontId="0" fillId="2" borderId="84" xfId="0" applyNumberFormat="1" applyFill="1" applyBorder="1" applyAlignment="1">
      <alignment horizontal="center" vertical="center"/>
    </xf>
    <xf numFmtId="181" fontId="0" fillId="2" borderId="85" xfId="0" applyNumberForma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10" borderId="0" xfId="0" applyFill="1" applyAlignment="1">
      <alignment vertical="center"/>
    </xf>
    <xf numFmtId="0" fontId="0" fillId="8" borderId="0" xfId="0" applyFill="1"/>
    <xf numFmtId="0" fontId="0" fillId="9" borderId="0" xfId="0" applyFill="1"/>
    <xf numFmtId="0" fontId="0" fillId="0" borderId="0" xfId="0" applyAlignment="1">
      <alignment vertical="center" shrinkToFit="1"/>
    </xf>
    <xf numFmtId="14" fontId="0" fillId="0" borderId="0" xfId="0" applyNumberFormat="1"/>
    <xf numFmtId="0" fontId="0" fillId="0" borderId="0" xfId="0" applyAlignment="1">
      <alignment vertical="center"/>
    </xf>
    <xf numFmtId="0" fontId="0" fillId="10" borderId="0" xfId="0" applyFill="1"/>
    <xf numFmtId="177" fontId="10" fillId="5" borderId="45" xfId="0" applyNumberFormat="1" applyFont="1" applyFill="1" applyBorder="1" applyAlignment="1">
      <alignment horizontal="center"/>
    </xf>
    <xf numFmtId="0" fontId="17" fillId="10" borderId="0" xfId="0" applyFont="1" applyFill="1" applyAlignment="1">
      <alignment vertical="center"/>
    </xf>
    <xf numFmtId="0" fontId="0" fillId="10" borderId="0" xfId="0" applyFill="1" applyAlignment="1">
      <alignment vertical="center"/>
    </xf>
    <xf numFmtId="0" fontId="0" fillId="10" borderId="108" xfId="0" applyFill="1" applyBorder="1" applyAlignment="1">
      <alignment vertical="center"/>
    </xf>
    <xf numFmtId="0" fontId="0" fillId="10" borderId="109" xfId="0" applyFill="1" applyBorder="1" applyAlignment="1">
      <alignment vertical="center"/>
    </xf>
    <xf numFmtId="0" fontId="0" fillId="10" borderId="109" xfId="0" applyFill="1" applyBorder="1" applyAlignment="1">
      <alignment horizontal="center" vertical="center"/>
    </xf>
    <xf numFmtId="0" fontId="0" fillId="10" borderId="110" xfId="0" applyFill="1" applyBorder="1" applyAlignment="1">
      <alignment vertical="center"/>
    </xf>
    <xf numFmtId="0" fontId="0" fillId="10" borderId="111" xfId="0" applyFill="1" applyBorder="1" applyAlignment="1">
      <alignment vertical="center"/>
    </xf>
    <xf numFmtId="0" fontId="0" fillId="10" borderId="0" xfId="0" applyFill="1" applyAlignment="1">
      <alignment horizontal="center" vertical="center"/>
    </xf>
    <xf numFmtId="0" fontId="0" fillId="10" borderId="112" xfId="0" applyFill="1" applyBorder="1" applyAlignment="1">
      <alignment vertical="center"/>
    </xf>
    <xf numFmtId="0" fontId="0" fillId="10" borderId="111" xfId="0" applyFill="1" applyBorder="1" applyAlignment="1">
      <alignment horizontal="right" vertical="center"/>
    </xf>
    <xf numFmtId="0" fontId="0" fillId="10" borderId="0" xfId="0" applyFill="1" applyAlignment="1">
      <alignment vertical="center" shrinkToFit="1"/>
    </xf>
    <xf numFmtId="0" fontId="0" fillId="10" borderId="9" xfId="0" applyFill="1" applyBorder="1" applyAlignment="1">
      <alignment vertical="center"/>
    </xf>
    <xf numFmtId="0" fontId="0" fillId="10" borderId="113" xfId="0" applyFill="1" applyBorder="1" applyAlignment="1">
      <alignment vertical="center"/>
    </xf>
    <xf numFmtId="0" fontId="0" fillId="10" borderId="114" xfId="0" applyFill="1" applyBorder="1" applyAlignment="1">
      <alignment vertical="center"/>
    </xf>
    <xf numFmtId="0" fontId="0" fillId="10" borderId="115" xfId="0" applyFill="1" applyBorder="1" applyAlignment="1">
      <alignment vertical="center"/>
    </xf>
    <xf numFmtId="0" fontId="0" fillId="10" borderId="116" xfId="0" applyFill="1" applyBorder="1" applyAlignment="1">
      <alignment vertical="center"/>
    </xf>
    <xf numFmtId="0" fontId="0" fillId="10" borderId="117" xfId="0" applyFill="1" applyBorder="1" applyAlignment="1">
      <alignment horizontal="center" vertical="center"/>
    </xf>
    <xf numFmtId="0" fontId="0" fillId="10" borderId="120" xfId="0" applyFill="1" applyBorder="1" applyAlignment="1">
      <alignment vertical="center"/>
    </xf>
    <xf numFmtId="0" fontId="0" fillId="10" borderId="121" xfId="0" applyFill="1" applyBorder="1" applyAlignment="1">
      <alignment horizontal="right" vertical="center"/>
    </xf>
    <xf numFmtId="0" fontId="0" fillId="10" borderId="0" xfId="0" applyFill="1" applyBorder="1" applyAlignment="1">
      <alignment vertical="center"/>
    </xf>
    <xf numFmtId="0" fontId="0" fillId="10" borderId="122" xfId="0" applyFill="1" applyBorder="1" applyAlignment="1">
      <alignment vertical="center"/>
    </xf>
    <xf numFmtId="0" fontId="0" fillId="10" borderId="123" xfId="0" applyFill="1" applyBorder="1" applyAlignment="1">
      <alignment horizontal="right" vertical="center"/>
    </xf>
    <xf numFmtId="0" fontId="0" fillId="10" borderId="124" xfId="0" applyFill="1" applyBorder="1" applyAlignment="1">
      <alignment vertical="center"/>
    </xf>
    <xf numFmtId="0" fontId="0" fillId="10" borderId="83" xfId="0" applyFill="1" applyBorder="1" applyAlignment="1">
      <alignment vertical="center"/>
    </xf>
    <xf numFmtId="0" fontId="0" fillId="10" borderId="116" xfId="0" applyFill="1" applyBorder="1" applyAlignment="1">
      <alignment horizontal="right" vertical="center"/>
    </xf>
    <xf numFmtId="0" fontId="0" fillId="10" borderId="0" xfId="0" applyFill="1" applyBorder="1" applyAlignment="1">
      <alignment vertical="center" shrinkToFit="1"/>
    </xf>
    <xf numFmtId="0" fontId="18" fillId="10" borderId="9" xfId="0" applyFont="1" applyFill="1" applyBorder="1" applyAlignment="1">
      <alignment vertical="center"/>
    </xf>
    <xf numFmtId="0" fontId="19" fillId="10" borderId="9" xfId="0" applyFont="1" applyFill="1" applyBorder="1" applyAlignment="1">
      <alignment vertical="center"/>
    </xf>
    <xf numFmtId="0" fontId="0" fillId="10" borderId="124" xfId="0" applyFill="1" applyBorder="1" applyAlignment="1">
      <alignment vertical="center" shrinkToFit="1"/>
    </xf>
    <xf numFmtId="0" fontId="0" fillId="10" borderId="123" xfId="0" applyFill="1" applyBorder="1" applyAlignment="1">
      <alignment vertical="center"/>
    </xf>
    <xf numFmtId="177" fontId="10" fillId="5" borderId="125" xfId="0" applyNumberFormat="1" applyFont="1" applyFill="1" applyBorder="1" applyAlignment="1">
      <alignment horizontal="center"/>
    </xf>
    <xf numFmtId="0" fontId="0" fillId="11" borderId="9" xfId="0" applyFill="1" applyBorder="1" applyAlignment="1">
      <alignment vertical="center"/>
    </xf>
    <xf numFmtId="0" fontId="0" fillId="0" borderId="9" xfId="0" applyBorder="1" applyAlignment="1">
      <alignment vertical="center" shrinkToFit="1"/>
    </xf>
    <xf numFmtId="0" fontId="0" fillId="10" borderId="109" xfId="0" applyFill="1" applyBorder="1" applyAlignment="1">
      <alignment horizontal="center" vertical="center"/>
    </xf>
    <xf numFmtId="0" fontId="0" fillId="10" borderId="45" xfId="0" applyFill="1" applyBorder="1" applyAlignment="1">
      <alignment horizontal="center" vertical="center"/>
    </xf>
    <xf numFmtId="0" fontId="0" fillId="10" borderId="87" xfId="0" applyFill="1" applyBorder="1" applyAlignment="1">
      <alignment horizontal="center" vertical="center"/>
    </xf>
    <xf numFmtId="0" fontId="0" fillId="10" borderId="88" xfId="0" applyFill="1" applyBorder="1" applyAlignment="1">
      <alignment horizontal="center" vertical="center"/>
    </xf>
    <xf numFmtId="0" fontId="0" fillId="10" borderId="9" xfId="0" applyFill="1" applyBorder="1" applyAlignment="1">
      <alignment horizontal="center" vertical="center"/>
    </xf>
    <xf numFmtId="0" fontId="0" fillId="10" borderId="57" xfId="0" applyFill="1" applyBorder="1" applyAlignment="1">
      <alignment horizontal="center" vertical="center"/>
    </xf>
    <xf numFmtId="0" fontId="0" fillId="10" borderId="118" xfId="0" applyFill="1" applyBorder="1" applyAlignment="1">
      <alignment horizontal="center" vertical="center"/>
    </xf>
    <xf numFmtId="0" fontId="0" fillId="10" borderId="119" xfId="0" applyFill="1" applyBorder="1" applyAlignment="1">
      <alignment horizontal="center" vertical="center"/>
    </xf>
    <xf numFmtId="0" fontId="0" fillId="10" borderId="126" xfId="0" applyFill="1" applyBorder="1" applyAlignment="1">
      <alignment horizontal="center" vertical="center"/>
    </xf>
    <xf numFmtId="0" fontId="0" fillId="10" borderId="117" xfId="0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 shrinkToFit="1"/>
    </xf>
    <xf numFmtId="0" fontId="4" fillId="2" borderId="0" xfId="0" applyFont="1" applyFill="1" applyAlignment="1" applyProtection="1">
      <alignment vertical="center" wrapText="1"/>
      <protection locked="0"/>
    </xf>
    <xf numFmtId="0" fontId="0" fillId="2" borderId="57" xfId="0" applyFill="1" applyBorder="1" applyAlignment="1">
      <alignment horizontal="center" vertical="center"/>
    </xf>
    <xf numFmtId="0" fontId="0" fillId="2" borderId="86" xfId="0" applyFill="1" applyBorder="1" applyAlignment="1">
      <alignment horizontal="center" vertical="center"/>
    </xf>
    <xf numFmtId="49" fontId="10" fillId="0" borderId="45" xfId="0" applyNumberFormat="1" applyFont="1" applyBorder="1" applyAlignment="1" applyProtection="1">
      <alignment vertical="center"/>
      <protection locked="0"/>
    </xf>
    <xf numFmtId="49" fontId="10" fillId="0" borderId="88" xfId="0" applyNumberFormat="1" applyFont="1" applyBorder="1" applyAlignment="1" applyProtection="1">
      <alignment vertical="center"/>
      <protection locked="0"/>
    </xf>
    <xf numFmtId="0" fontId="1" fillId="5" borderId="45" xfId="0" applyFont="1" applyFill="1" applyBorder="1" applyAlignment="1">
      <alignment horizontal="center"/>
    </xf>
    <xf numFmtId="0" fontId="1" fillId="5" borderId="88" xfId="0" applyFont="1" applyFill="1" applyBorder="1" applyAlignment="1">
      <alignment horizontal="center"/>
    </xf>
    <xf numFmtId="0" fontId="1" fillId="5" borderId="87" xfId="0" applyFont="1" applyFill="1" applyBorder="1" applyAlignment="1">
      <alignment horizontal="center"/>
    </xf>
    <xf numFmtId="0" fontId="5" fillId="2" borderId="0" xfId="0" applyFont="1" applyFill="1" applyAlignment="1">
      <alignment horizontal="left" vertical="center" wrapText="1"/>
    </xf>
    <xf numFmtId="177" fontId="10" fillId="5" borderId="127" xfId="0" applyNumberFormat="1" applyFont="1" applyFill="1" applyBorder="1" applyAlignment="1">
      <alignment horizontal="center"/>
    </xf>
    <xf numFmtId="177" fontId="10" fillId="5" borderId="88" xfId="0" applyNumberFormat="1" applyFont="1" applyFill="1" applyBorder="1" applyAlignment="1">
      <alignment horizontal="center"/>
    </xf>
    <xf numFmtId="0" fontId="4" fillId="4" borderId="89" xfId="0" applyFont="1" applyFill="1" applyBorder="1" applyAlignment="1">
      <alignment horizontal="center" vertical="center"/>
    </xf>
    <xf numFmtId="0" fontId="4" fillId="4" borderId="90" xfId="0" applyFont="1" applyFill="1" applyBorder="1" applyAlignment="1">
      <alignment horizontal="center" vertical="center"/>
    </xf>
    <xf numFmtId="0" fontId="4" fillId="4" borderId="91" xfId="0" applyFont="1" applyFill="1" applyBorder="1" applyAlignment="1">
      <alignment horizontal="center" vertical="center"/>
    </xf>
    <xf numFmtId="0" fontId="4" fillId="6" borderId="53" xfId="0" applyFont="1" applyFill="1" applyBorder="1" applyAlignment="1">
      <alignment horizontal="center" vertical="center" textRotation="255"/>
    </xf>
    <xf numFmtId="0" fontId="4" fillId="6" borderId="54" xfId="0" applyFont="1" applyFill="1" applyBorder="1" applyAlignment="1">
      <alignment horizontal="center" vertical="center" textRotation="255"/>
    </xf>
    <xf numFmtId="0" fontId="5" fillId="4" borderId="92" xfId="0" applyFont="1" applyFill="1" applyBorder="1" applyAlignment="1">
      <alignment horizontal="center" vertical="center" wrapText="1"/>
    </xf>
    <xf numFmtId="0" fontId="5" fillId="4" borderId="93" xfId="0" applyFont="1" applyFill="1" applyBorder="1" applyAlignment="1">
      <alignment horizontal="center" vertical="center" wrapText="1"/>
    </xf>
    <xf numFmtId="0" fontId="5" fillId="4" borderId="94" xfId="0" applyFont="1" applyFill="1" applyBorder="1" applyAlignment="1">
      <alignment horizontal="center" vertical="center" wrapText="1"/>
    </xf>
    <xf numFmtId="0" fontId="5" fillId="4" borderId="95" xfId="0" applyFont="1" applyFill="1" applyBorder="1" applyAlignment="1">
      <alignment horizontal="center" vertical="center" wrapText="1"/>
    </xf>
    <xf numFmtId="0" fontId="4" fillId="4" borderId="73" xfId="0" applyFont="1" applyFill="1" applyBorder="1" applyAlignment="1">
      <alignment horizontal="center" vertical="center" wrapText="1"/>
    </xf>
    <xf numFmtId="0" fontId="4" fillId="4" borderId="41" xfId="0" applyFont="1" applyFill="1" applyBorder="1" applyAlignment="1">
      <alignment horizontal="center" vertical="center" wrapText="1"/>
    </xf>
    <xf numFmtId="0" fontId="1" fillId="0" borderId="96" xfId="0" applyFont="1" applyBorder="1" applyAlignment="1">
      <alignment horizontal="left" vertical="center" wrapText="1" shrinkToFit="1"/>
    </xf>
    <xf numFmtId="0" fontId="1" fillId="0" borderId="0" xfId="0" applyFont="1" applyAlignment="1">
      <alignment horizontal="left" vertical="center" wrapText="1" shrinkToFit="1"/>
    </xf>
    <xf numFmtId="0" fontId="4" fillId="4" borderId="91" xfId="0" applyFont="1" applyFill="1" applyBorder="1" applyAlignment="1">
      <alignment horizontal="center" vertical="center" wrapText="1"/>
    </xf>
    <xf numFmtId="0" fontId="4" fillId="4" borderId="24" xfId="0" applyFont="1" applyFill="1" applyBorder="1" applyAlignment="1">
      <alignment horizontal="center" vertical="center" wrapText="1"/>
    </xf>
    <xf numFmtId="0" fontId="0" fillId="0" borderId="96" xfId="0" applyBorder="1" applyAlignment="1">
      <alignment horizontal="left" vertical="top" shrinkToFit="1"/>
    </xf>
    <xf numFmtId="0" fontId="0" fillId="0" borderId="0" xfId="0" applyAlignment="1">
      <alignment horizontal="left" vertical="top" shrinkToFit="1"/>
    </xf>
    <xf numFmtId="182" fontId="0" fillId="0" borderId="0" xfId="0" applyNumberFormat="1" applyAlignment="1">
      <alignment horizontal="center" vertical="top" shrinkToFit="1"/>
    </xf>
    <xf numFmtId="57" fontId="4" fillId="0" borderId="1" xfId="0" applyNumberFormat="1" applyFont="1" applyBorder="1" applyAlignment="1">
      <alignment horizontal="center"/>
    </xf>
    <xf numFmtId="0" fontId="4" fillId="3" borderId="97" xfId="0" applyFont="1" applyFill="1" applyBorder="1" applyAlignment="1">
      <alignment horizontal="center" vertical="center"/>
    </xf>
    <xf numFmtId="0" fontId="4" fillId="3" borderId="98" xfId="0" applyFont="1" applyFill="1" applyBorder="1" applyAlignment="1">
      <alignment horizontal="center" vertical="center"/>
    </xf>
    <xf numFmtId="0" fontId="4" fillId="7" borderId="29" xfId="0" applyFont="1" applyFill="1" applyBorder="1" applyAlignment="1">
      <alignment horizontal="center" vertical="center" textRotation="255"/>
    </xf>
    <xf numFmtId="0" fontId="4" fillId="7" borderId="30" xfId="0" applyFont="1" applyFill="1" applyBorder="1" applyAlignment="1">
      <alignment horizontal="center" vertical="center" textRotation="255"/>
    </xf>
    <xf numFmtId="0" fontId="5" fillId="3" borderId="99" xfId="0" applyFont="1" applyFill="1" applyBorder="1" applyAlignment="1">
      <alignment horizontal="center" vertical="center" wrapText="1"/>
    </xf>
    <xf numFmtId="0" fontId="5" fillId="3" borderId="100" xfId="0" applyFont="1" applyFill="1" applyBorder="1" applyAlignment="1">
      <alignment horizontal="center" vertical="center" wrapText="1"/>
    </xf>
    <xf numFmtId="0" fontId="5" fillId="3" borderId="101" xfId="0" applyFont="1" applyFill="1" applyBorder="1" applyAlignment="1">
      <alignment horizontal="center" vertical="center" wrapText="1"/>
    </xf>
    <xf numFmtId="0" fontId="5" fillId="3" borderId="102" xfId="0" applyFont="1" applyFill="1" applyBorder="1" applyAlignment="1">
      <alignment horizontal="center" vertical="center" wrapText="1"/>
    </xf>
    <xf numFmtId="0" fontId="4" fillId="3" borderId="103" xfId="0" applyFont="1" applyFill="1" applyBorder="1" applyAlignment="1">
      <alignment horizontal="center" vertical="center" wrapText="1"/>
    </xf>
    <xf numFmtId="0" fontId="4" fillId="3" borderId="104" xfId="0" applyFont="1" applyFill="1" applyBorder="1" applyAlignment="1">
      <alignment horizontal="center" vertical="center" wrapText="1"/>
    </xf>
    <xf numFmtId="0" fontId="4" fillId="3" borderId="105" xfId="0" applyFont="1" applyFill="1" applyBorder="1" applyAlignment="1">
      <alignment horizontal="center" vertical="center" wrapText="1"/>
    </xf>
    <xf numFmtId="0" fontId="4" fillId="3" borderId="106" xfId="0" applyFont="1" applyFill="1" applyBorder="1" applyAlignment="1">
      <alignment horizontal="center" vertical="center" wrapText="1"/>
    </xf>
    <xf numFmtId="0" fontId="0" fillId="0" borderId="107" xfId="0" applyBorder="1" applyAlignment="1">
      <alignment horizontal="left" vertical="top" shrinkToFit="1"/>
    </xf>
  </cellXfs>
  <cellStyles count="1">
    <cellStyle name="標準" xfId="0" builtinId="0"/>
  </cellStyles>
  <dxfs count="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8"/>
  <sheetViews>
    <sheetView workbookViewId="0">
      <selection activeCell="F41" sqref="F41:M48"/>
    </sheetView>
  </sheetViews>
  <sheetFormatPr defaultRowHeight="13.2" x14ac:dyDescent="0.2"/>
  <cols>
    <col min="1" max="1" width="12.21875" customWidth="1"/>
    <col min="2" max="2" width="0" hidden="1" customWidth="1"/>
    <col min="3" max="3" width="6.88671875" customWidth="1"/>
    <col min="4" max="4" width="3.44140625" customWidth="1"/>
    <col min="5" max="6" width="6.88671875" customWidth="1"/>
    <col min="7" max="7" width="3.44140625" customWidth="1"/>
    <col min="8" max="9" width="6.88671875" customWidth="1"/>
    <col min="10" max="10" width="3.44140625" customWidth="1"/>
    <col min="11" max="12" width="6.88671875" customWidth="1"/>
    <col min="13" max="13" width="3.44140625" customWidth="1"/>
    <col min="14" max="14" width="6.88671875" customWidth="1"/>
    <col min="15" max="15" width="4.77734375" customWidth="1"/>
  </cols>
  <sheetData>
    <row r="1" spans="1:15" ht="16.2" x14ac:dyDescent="0.2">
      <c r="A1" s="175" t="s">
        <v>1120</v>
      </c>
      <c r="B1" s="175"/>
      <c r="C1" s="175"/>
      <c r="D1" s="175"/>
      <c r="E1" s="175"/>
      <c r="F1" s="175"/>
      <c r="G1" s="175"/>
      <c r="H1" s="175"/>
      <c r="I1" s="175"/>
      <c r="J1" s="176"/>
      <c r="K1" s="176"/>
      <c r="L1" s="176"/>
      <c r="M1" s="176"/>
      <c r="N1" s="173"/>
      <c r="O1" s="173"/>
    </row>
    <row r="2" spans="1:15" ht="13.8" thickBot="1" x14ac:dyDescent="0.25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</row>
    <row r="3" spans="1:15" ht="13.8" thickTop="1" x14ac:dyDescent="0.2">
      <c r="A3" s="177"/>
      <c r="B3" s="178"/>
      <c r="C3" s="208"/>
      <c r="D3" s="208"/>
      <c r="E3" s="208"/>
      <c r="F3" s="208"/>
      <c r="G3" s="208"/>
      <c r="H3" s="208"/>
      <c r="I3" s="208"/>
      <c r="J3" s="208"/>
      <c r="K3" s="208"/>
      <c r="L3" s="179"/>
      <c r="M3" s="179"/>
      <c r="N3" s="178"/>
      <c r="O3" s="180"/>
    </row>
    <row r="4" spans="1:15" x14ac:dyDescent="0.2">
      <c r="A4" s="181"/>
      <c r="B4" s="182"/>
      <c r="C4" s="209" t="s">
        <v>1113</v>
      </c>
      <c r="D4" s="210"/>
      <c r="E4" s="210"/>
      <c r="F4" s="210"/>
      <c r="G4" s="210"/>
      <c r="H4" s="211"/>
      <c r="I4" s="212" t="s">
        <v>1114</v>
      </c>
      <c r="J4" s="212"/>
      <c r="K4" s="212"/>
      <c r="L4" s="212"/>
      <c r="M4" s="212"/>
      <c r="N4" s="212"/>
      <c r="O4" s="183"/>
    </row>
    <row r="5" spans="1:15" x14ac:dyDescent="0.2">
      <c r="A5" s="184" t="s">
        <v>44</v>
      </c>
      <c r="B5" s="185">
        <v>40</v>
      </c>
      <c r="C5" s="186">
        <v>1</v>
      </c>
      <c r="D5" s="186" t="s">
        <v>1115</v>
      </c>
      <c r="E5" s="186">
        <v>40</v>
      </c>
      <c r="F5" s="186"/>
      <c r="G5" s="186"/>
      <c r="H5" s="186"/>
      <c r="I5" s="186">
        <v>1</v>
      </c>
      <c r="J5" s="186" t="s">
        <v>1115</v>
      </c>
      <c r="K5" s="186">
        <v>25</v>
      </c>
      <c r="L5" s="186"/>
      <c r="M5" s="186"/>
      <c r="N5" s="186"/>
      <c r="O5" s="183"/>
    </row>
    <row r="6" spans="1:15" x14ac:dyDescent="0.2">
      <c r="A6" s="184" t="s">
        <v>46</v>
      </c>
      <c r="B6" s="185">
        <v>25</v>
      </c>
      <c r="C6" s="186">
        <v>41</v>
      </c>
      <c r="D6" s="186" t="s">
        <v>1115</v>
      </c>
      <c r="E6" s="186">
        <v>65</v>
      </c>
      <c r="F6" s="186"/>
      <c r="G6" s="186"/>
      <c r="H6" s="186"/>
      <c r="I6" s="186">
        <v>26</v>
      </c>
      <c r="J6" s="186" t="s">
        <v>1115</v>
      </c>
      <c r="K6" s="186">
        <v>50</v>
      </c>
      <c r="L6" s="186"/>
      <c r="M6" s="186"/>
      <c r="N6" s="186"/>
      <c r="O6" s="183"/>
    </row>
    <row r="7" spans="1:15" x14ac:dyDescent="0.2">
      <c r="A7" s="184" t="s">
        <v>0</v>
      </c>
      <c r="B7" s="185">
        <v>25</v>
      </c>
      <c r="C7" s="186">
        <v>66</v>
      </c>
      <c r="D7" s="186" t="s">
        <v>1115</v>
      </c>
      <c r="E7" s="186">
        <v>90</v>
      </c>
      <c r="F7" s="186">
        <v>1261</v>
      </c>
      <c r="G7" s="186" t="s">
        <v>1115</v>
      </c>
      <c r="H7" s="186">
        <v>1270</v>
      </c>
      <c r="I7" s="186">
        <v>51</v>
      </c>
      <c r="J7" s="186" t="s">
        <v>1115</v>
      </c>
      <c r="K7" s="186">
        <v>70</v>
      </c>
      <c r="L7" s="186"/>
      <c r="M7" s="186"/>
      <c r="N7" s="186"/>
      <c r="O7" s="183"/>
    </row>
    <row r="8" spans="1:15" x14ac:dyDescent="0.2">
      <c r="A8" s="184" t="s">
        <v>1</v>
      </c>
      <c r="B8" s="185">
        <v>45</v>
      </c>
      <c r="C8" s="186">
        <v>91</v>
      </c>
      <c r="D8" s="186" t="s">
        <v>1115</v>
      </c>
      <c r="E8" s="186">
        <v>135</v>
      </c>
      <c r="F8" s="186"/>
      <c r="G8" s="186"/>
      <c r="H8" s="186"/>
      <c r="I8" s="186">
        <v>71</v>
      </c>
      <c r="J8" s="186" t="s">
        <v>1115</v>
      </c>
      <c r="K8" s="186">
        <v>90</v>
      </c>
      <c r="L8" s="186"/>
      <c r="M8" s="186"/>
      <c r="N8" s="186"/>
      <c r="O8" s="183"/>
    </row>
    <row r="9" spans="1:15" x14ac:dyDescent="0.2">
      <c r="A9" s="184" t="s">
        <v>48</v>
      </c>
      <c r="B9" s="185">
        <v>20</v>
      </c>
      <c r="C9" s="186">
        <v>136</v>
      </c>
      <c r="D9" s="186" t="s">
        <v>1115</v>
      </c>
      <c r="E9" s="186">
        <v>155</v>
      </c>
      <c r="F9" s="186"/>
      <c r="G9" s="186"/>
      <c r="H9" s="186"/>
      <c r="I9" s="186">
        <v>91</v>
      </c>
      <c r="J9" s="186" t="s">
        <v>1115</v>
      </c>
      <c r="K9" s="186">
        <v>135</v>
      </c>
      <c r="L9" s="186"/>
      <c r="M9" s="186"/>
      <c r="N9" s="186"/>
      <c r="O9" s="183"/>
    </row>
    <row r="10" spans="1:15" x14ac:dyDescent="0.2">
      <c r="A10" s="184" t="s">
        <v>30</v>
      </c>
      <c r="B10" s="185">
        <v>65</v>
      </c>
      <c r="C10" s="186">
        <v>156</v>
      </c>
      <c r="D10" s="186" t="s">
        <v>1115</v>
      </c>
      <c r="E10" s="186">
        <v>220</v>
      </c>
      <c r="F10" s="186"/>
      <c r="G10" s="186"/>
      <c r="H10" s="186"/>
      <c r="I10" s="186">
        <v>136</v>
      </c>
      <c r="J10" s="186" t="s">
        <v>1115</v>
      </c>
      <c r="K10" s="186">
        <v>160</v>
      </c>
      <c r="L10" s="186"/>
      <c r="M10" s="186"/>
      <c r="N10" s="186"/>
      <c r="O10" s="183"/>
    </row>
    <row r="11" spans="1:15" x14ac:dyDescent="0.2">
      <c r="A11" s="184" t="s">
        <v>28</v>
      </c>
      <c r="B11" s="185">
        <v>20</v>
      </c>
      <c r="C11" s="186">
        <v>221</v>
      </c>
      <c r="D11" s="186" t="s">
        <v>1115</v>
      </c>
      <c r="E11" s="186">
        <v>240</v>
      </c>
      <c r="F11" s="186"/>
      <c r="G11" s="186"/>
      <c r="H11" s="186"/>
      <c r="I11" s="186">
        <v>161</v>
      </c>
      <c r="J11" s="186" t="s">
        <v>1115</v>
      </c>
      <c r="K11" s="186">
        <v>180</v>
      </c>
      <c r="L11" s="186"/>
      <c r="M11" s="186"/>
      <c r="N11" s="186"/>
      <c r="O11" s="183"/>
    </row>
    <row r="12" spans="1:15" x14ac:dyDescent="0.2">
      <c r="A12" s="184" t="s">
        <v>47</v>
      </c>
      <c r="B12" s="185">
        <v>30</v>
      </c>
      <c r="C12" s="186">
        <v>241</v>
      </c>
      <c r="D12" s="186" t="s">
        <v>1115</v>
      </c>
      <c r="E12" s="186">
        <v>270</v>
      </c>
      <c r="F12" s="186"/>
      <c r="G12" s="186"/>
      <c r="H12" s="186"/>
      <c r="I12" s="186">
        <v>181</v>
      </c>
      <c r="J12" s="186" t="s">
        <v>1115</v>
      </c>
      <c r="K12" s="186">
        <v>205</v>
      </c>
      <c r="L12" s="186"/>
      <c r="M12" s="186"/>
      <c r="N12" s="186"/>
      <c r="O12" s="183"/>
    </row>
    <row r="13" spans="1:15" x14ac:dyDescent="0.2">
      <c r="A13" s="184" t="s">
        <v>102</v>
      </c>
      <c r="B13" s="185">
        <v>10</v>
      </c>
      <c r="C13" s="186">
        <v>271</v>
      </c>
      <c r="D13" s="186" t="s">
        <v>1115</v>
      </c>
      <c r="E13" s="186">
        <v>280</v>
      </c>
      <c r="F13" s="186"/>
      <c r="G13" s="186"/>
      <c r="H13" s="186"/>
      <c r="I13" s="186">
        <v>206</v>
      </c>
      <c r="J13" s="186" t="s">
        <v>1115</v>
      </c>
      <c r="K13" s="186">
        <v>215</v>
      </c>
      <c r="L13" s="186"/>
      <c r="M13" s="186"/>
      <c r="N13" s="186"/>
      <c r="O13" s="183"/>
    </row>
    <row r="14" spans="1:15" x14ac:dyDescent="0.2">
      <c r="A14" s="184" t="s">
        <v>76</v>
      </c>
      <c r="B14" s="185">
        <v>40</v>
      </c>
      <c r="C14" s="186">
        <v>281</v>
      </c>
      <c r="D14" s="186" t="s">
        <v>1115</v>
      </c>
      <c r="E14" s="186">
        <v>320</v>
      </c>
      <c r="F14" s="186"/>
      <c r="G14" s="186"/>
      <c r="H14" s="186"/>
      <c r="I14" s="186">
        <v>216</v>
      </c>
      <c r="J14" s="186" t="s">
        <v>1115</v>
      </c>
      <c r="K14" s="186">
        <v>240</v>
      </c>
      <c r="L14" s="186"/>
      <c r="M14" s="186"/>
      <c r="N14" s="186"/>
      <c r="O14" s="183"/>
    </row>
    <row r="15" spans="1:15" x14ac:dyDescent="0.2">
      <c r="A15" s="184" t="s">
        <v>77</v>
      </c>
      <c r="B15" s="185">
        <v>25</v>
      </c>
      <c r="C15" s="186">
        <v>321</v>
      </c>
      <c r="D15" s="186" t="s">
        <v>1115</v>
      </c>
      <c r="E15" s="186">
        <v>345</v>
      </c>
      <c r="F15" s="186"/>
      <c r="G15" s="186"/>
      <c r="H15" s="186"/>
      <c r="I15" s="186">
        <v>241</v>
      </c>
      <c r="J15" s="186" t="s">
        <v>1115</v>
      </c>
      <c r="K15" s="186">
        <v>260</v>
      </c>
      <c r="L15" s="186"/>
      <c r="M15" s="186"/>
      <c r="N15" s="186"/>
      <c r="O15" s="183"/>
    </row>
    <row r="16" spans="1:15" x14ac:dyDescent="0.2">
      <c r="A16" s="184" t="s">
        <v>176</v>
      </c>
      <c r="B16" s="185">
        <v>15</v>
      </c>
      <c r="C16" s="186">
        <v>346</v>
      </c>
      <c r="D16" s="186" t="s">
        <v>1115</v>
      </c>
      <c r="E16" s="186">
        <v>360</v>
      </c>
      <c r="F16" s="186"/>
      <c r="G16" s="186"/>
      <c r="H16" s="186"/>
      <c r="I16" s="186">
        <v>261</v>
      </c>
      <c r="J16" s="186" t="s">
        <v>1115</v>
      </c>
      <c r="K16" s="186">
        <v>275</v>
      </c>
      <c r="L16" s="186"/>
      <c r="M16" s="186"/>
      <c r="N16" s="186"/>
      <c r="O16" s="183"/>
    </row>
    <row r="17" spans="1:15" x14ac:dyDescent="0.2">
      <c r="A17" s="184" t="s">
        <v>29</v>
      </c>
      <c r="B17" s="185">
        <v>30</v>
      </c>
      <c r="C17" s="186">
        <v>361</v>
      </c>
      <c r="D17" s="186" t="s">
        <v>1115</v>
      </c>
      <c r="E17" s="186">
        <v>390</v>
      </c>
      <c r="F17" s="186"/>
      <c r="G17" s="186"/>
      <c r="H17" s="186"/>
      <c r="I17" s="186">
        <v>276</v>
      </c>
      <c r="J17" s="186" t="s">
        <v>1115</v>
      </c>
      <c r="K17" s="186">
        <v>295</v>
      </c>
      <c r="L17" s="186"/>
      <c r="M17" s="186"/>
      <c r="N17" s="186"/>
      <c r="O17" s="183"/>
    </row>
    <row r="18" spans="1:15" x14ac:dyDescent="0.2">
      <c r="A18" s="184" t="s">
        <v>49</v>
      </c>
      <c r="B18" s="185">
        <v>20</v>
      </c>
      <c r="C18" s="186">
        <v>391</v>
      </c>
      <c r="D18" s="186" t="s">
        <v>1115</v>
      </c>
      <c r="E18" s="186">
        <v>410</v>
      </c>
      <c r="F18" s="186"/>
      <c r="G18" s="186"/>
      <c r="H18" s="186"/>
      <c r="I18" s="186">
        <v>296</v>
      </c>
      <c r="J18" s="186" t="s">
        <v>1115</v>
      </c>
      <c r="K18" s="186">
        <v>310</v>
      </c>
      <c r="L18" s="186"/>
      <c r="M18" s="186"/>
      <c r="N18" s="186"/>
      <c r="O18" s="183"/>
    </row>
    <row r="19" spans="1:15" x14ac:dyDescent="0.2">
      <c r="A19" s="184" t="s">
        <v>50</v>
      </c>
      <c r="B19" s="185">
        <v>45</v>
      </c>
      <c r="C19" s="186">
        <v>411</v>
      </c>
      <c r="D19" s="186" t="s">
        <v>1115</v>
      </c>
      <c r="E19" s="186">
        <v>455</v>
      </c>
      <c r="F19" s="186"/>
      <c r="G19" s="186"/>
      <c r="H19" s="186"/>
      <c r="I19" s="186">
        <v>311</v>
      </c>
      <c r="J19" s="186" t="s">
        <v>1115</v>
      </c>
      <c r="K19" s="186">
        <v>325</v>
      </c>
      <c r="L19" s="186"/>
      <c r="M19" s="186"/>
      <c r="N19" s="186"/>
      <c r="O19" s="183"/>
    </row>
    <row r="20" spans="1:15" x14ac:dyDescent="0.2">
      <c r="A20" s="184" t="s">
        <v>52</v>
      </c>
      <c r="B20" s="185">
        <v>15</v>
      </c>
      <c r="C20" s="186">
        <v>456</v>
      </c>
      <c r="D20" s="186" t="s">
        <v>1115</v>
      </c>
      <c r="E20" s="186">
        <v>470</v>
      </c>
      <c r="F20" s="186"/>
      <c r="G20" s="186"/>
      <c r="H20" s="186"/>
      <c r="I20" s="186">
        <v>326</v>
      </c>
      <c r="J20" s="186" t="s">
        <v>1115</v>
      </c>
      <c r="K20" s="186">
        <v>335</v>
      </c>
      <c r="L20" s="186"/>
      <c r="M20" s="186"/>
      <c r="N20" s="186"/>
      <c r="O20" s="183"/>
    </row>
    <row r="21" spans="1:15" x14ac:dyDescent="0.2">
      <c r="A21" s="184" t="s">
        <v>51</v>
      </c>
      <c r="B21" s="185">
        <v>35</v>
      </c>
      <c r="C21" s="186">
        <v>471</v>
      </c>
      <c r="D21" s="186" t="s">
        <v>1115</v>
      </c>
      <c r="E21" s="186">
        <v>505</v>
      </c>
      <c r="F21" s="186"/>
      <c r="G21" s="186"/>
      <c r="H21" s="186"/>
      <c r="I21" s="186">
        <v>336</v>
      </c>
      <c r="J21" s="186" t="s">
        <v>1115</v>
      </c>
      <c r="K21" s="186">
        <v>360</v>
      </c>
      <c r="L21" s="186"/>
      <c r="M21" s="186"/>
      <c r="N21" s="186"/>
      <c r="O21" s="183"/>
    </row>
    <row r="22" spans="1:15" x14ac:dyDescent="0.2">
      <c r="A22" s="184" t="s">
        <v>53</v>
      </c>
      <c r="B22" s="185">
        <v>15</v>
      </c>
      <c r="C22" s="186">
        <v>506</v>
      </c>
      <c r="D22" s="186" t="s">
        <v>1115</v>
      </c>
      <c r="E22" s="186">
        <v>520</v>
      </c>
      <c r="F22" s="186"/>
      <c r="G22" s="186"/>
      <c r="H22" s="186"/>
      <c r="I22" s="186">
        <v>361</v>
      </c>
      <c r="J22" s="186" t="s">
        <v>1115</v>
      </c>
      <c r="K22" s="186">
        <v>370</v>
      </c>
      <c r="L22" s="186"/>
      <c r="M22" s="186"/>
      <c r="N22" s="186"/>
      <c r="O22" s="183"/>
    </row>
    <row r="23" spans="1:15" x14ac:dyDescent="0.2">
      <c r="A23" s="184" t="s">
        <v>54</v>
      </c>
      <c r="B23" s="185">
        <v>15</v>
      </c>
      <c r="C23" s="186">
        <v>521</v>
      </c>
      <c r="D23" s="186" t="s">
        <v>1115</v>
      </c>
      <c r="E23" s="186">
        <v>535</v>
      </c>
      <c r="F23" s="186"/>
      <c r="G23" s="186"/>
      <c r="H23" s="186"/>
      <c r="I23" s="186">
        <v>371</v>
      </c>
      <c r="J23" s="186" t="s">
        <v>1115</v>
      </c>
      <c r="K23" s="186">
        <v>380</v>
      </c>
      <c r="L23" s="186"/>
      <c r="M23" s="186"/>
      <c r="N23" s="186"/>
      <c r="O23" s="183"/>
    </row>
    <row r="24" spans="1:15" x14ac:dyDescent="0.2">
      <c r="A24" s="184" t="s">
        <v>55</v>
      </c>
      <c r="B24" s="185">
        <v>15</v>
      </c>
      <c r="C24" s="186">
        <v>536</v>
      </c>
      <c r="D24" s="186" t="s">
        <v>1115</v>
      </c>
      <c r="E24" s="186">
        <v>550</v>
      </c>
      <c r="F24" s="186"/>
      <c r="G24" s="186"/>
      <c r="H24" s="186"/>
      <c r="I24" s="186">
        <v>381</v>
      </c>
      <c r="J24" s="186" t="s">
        <v>1115</v>
      </c>
      <c r="K24" s="186">
        <v>395</v>
      </c>
      <c r="L24" s="186"/>
      <c r="M24" s="186"/>
      <c r="N24" s="186"/>
      <c r="O24" s="183"/>
    </row>
    <row r="25" spans="1:15" x14ac:dyDescent="0.2">
      <c r="A25" s="184" t="s">
        <v>56</v>
      </c>
      <c r="B25" s="185">
        <v>25</v>
      </c>
      <c r="C25" s="186">
        <v>551</v>
      </c>
      <c r="D25" s="186" t="s">
        <v>1115</v>
      </c>
      <c r="E25" s="186">
        <v>575</v>
      </c>
      <c r="F25" s="186"/>
      <c r="G25" s="186"/>
      <c r="H25" s="186"/>
      <c r="I25" s="186">
        <v>396</v>
      </c>
      <c r="J25" s="186" t="s">
        <v>1115</v>
      </c>
      <c r="K25" s="186">
        <v>415</v>
      </c>
      <c r="L25" s="186"/>
      <c r="M25" s="186"/>
      <c r="N25" s="186"/>
      <c r="O25" s="183"/>
    </row>
    <row r="26" spans="1:15" x14ac:dyDescent="0.2">
      <c r="A26" s="184" t="s">
        <v>57</v>
      </c>
      <c r="B26" s="185">
        <v>30</v>
      </c>
      <c r="C26" s="186">
        <v>576</v>
      </c>
      <c r="D26" s="186" t="s">
        <v>1115</v>
      </c>
      <c r="E26" s="186">
        <v>605</v>
      </c>
      <c r="F26" s="186"/>
      <c r="G26" s="186"/>
      <c r="H26" s="186"/>
      <c r="I26" s="186">
        <v>416</v>
      </c>
      <c r="J26" s="186" t="s">
        <v>1115</v>
      </c>
      <c r="K26" s="186">
        <v>430</v>
      </c>
      <c r="L26" s="186"/>
      <c r="M26" s="186"/>
      <c r="N26" s="186"/>
      <c r="O26" s="183"/>
    </row>
    <row r="27" spans="1:15" x14ac:dyDescent="0.2">
      <c r="A27" s="184" t="s">
        <v>177</v>
      </c>
      <c r="B27" s="185">
        <v>15</v>
      </c>
      <c r="C27" s="186">
        <v>606</v>
      </c>
      <c r="D27" s="186" t="s">
        <v>1115</v>
      </c>
      <c r="E27" s="186">
        <v>620</v>
      </c>
      <c r="F27" s="186"/>
      <c r="G27" s="186"/>
      <c r="H27" s="186"/>
      <c r="I27" s="186">
        <v>431</v>
      </c>
      <c r="J27" s="186" t="s">
        <v>1115</v>
      </c>
      <c r="K27" s="186">
        <v>450</v>
      </c>
      <c r="L27" s="186"/>
      <c r="M27" s="186"/>
      <c r="N27" s="186"/>
      <c r="O27" s="183"/>
    </row>
    <row r="28" spans="1:15" x14ac:dyDescent="0.2">
      <c r="A28" s="184" t="s">
        <v>58</v>
      </c>
      <c r="B28" s="185">
        <v>25</v>
      </c>
      <c r="C28" s="186">
        <v>621</v>
      </c>
      <c r="D28" s="186" t="s">
        <v>1115</v>
      </c>
      <c r="E28" s="186">
        <v>645</v>
      </c>
      <c r="F28" s="186"/>
      <c r="G28" s="186"/>
      <c r="H28" s="186"/>
      <c r="I28" s="186">
        <v>451</v>
      </c>
      <c r="J28" s="186" t="s">
        <v>1115</v>
      </c>
      <c r="K28" s="186">
        <v>460</v>
      </c>
      <c r="L28" s="186"/>
      <c r="M28" s="186"/>
      <c r="N28" s="186"/>
      <c r="O28" s="183"/>
    </row>
    <row r="29" spans="1:15" x14ac:dyDescent="0.2">
      <c r="A29" s="184" t="s">
        <v>59</v>
      </c>
      <c r="B29" s="185">
        <v>20</v>
      </c>
      <c r="C29" s="186">
        <v>646</v>
      </c>
      <c r="D29" s="186" t="s">
        <v>1115</v>
      </c>
      <c r="E29" s="186">
        <v>665</v>
      </c>
      <c r="F29" s="186"/>
      <c r="G29" s="186"/>
      <c r="H29" s="186"/>
      <c r="I29" s="186">
        <v>461</v>
      </c>
      <c r="J29" s="186" t="s">
        <v>1115</v>
      </c>
      <c r="K29" s="186">
        <v>475</v>
      </c>
      <c r="L29" s="186"/>
      <c r="M29" s="186"/>
      <c r="N29" s="186"/>
      <c r="O29" s="183"/>
    </row>
    <row r="30" spans="1:15" x14ac:dyDescent="0.2">
      <c r="A30" s="184" t="s">
        <v>60</v>
      </c>
      <c r="B30" s="185">
        <v>15</v>
      </c>
      <c r="C30" s="186">
        <v>666</v>
      </c>
      <c r="D30" s="186" t="s">
        <v>1115</v>
      </c>
      <c r="E30" s="186">
        <v>680</v>
      </c>
      <c r="F30" s="186"/>
      <c r="G30" s="186"/>
      <c r="H30" s="186"/>
      <c r="I30" s="186">
        <v>476</v>
      </c>
      <c r="J30" s="186" t="s">
        <v>1115</v>
      </c>
      <c r="K30" s="186">
        <v>485</v>
      </c>
      <c r="L30" s="186"/>
      <c r="M30" s="186"/>
      <c r="N30" s="186"/>
      <c r="O30" s="183"/>
    </row>
    <row r="31" spans="1:15" x14ac:dyDescent="0.2">
      <c r="A31" s="184" t="s">
        <v>61</v>
      </c>
      <c r="B31" s="185">
        <v>15</v>
      </c>
      <c r="C31" s="186">
        <v>681</v>
      </c>
      <c r="D31" s="186" t="s">
        <v>1115</v>
      </c>
      <c r="E31" s="186">
        <v>695</v>
      </c>
      <c r="F31" s="186"/>
      <c r="G31" s="186"/>
      <c r="H31" s="186"/>
      <c r="I31" s="186">
        <v>486</v>
      </c>
      <c r="J31" s="186" t="s">
        <v>1115</v>
      </c>
      <c r="K31" s="186">
        <v>495</v>
      </c>
      <c r="L31" s="186"/>
      <c r="M31" s="186"/>
      <c r="N31" s="186"/>
      <c r="O31" s="183"/>
    </row>
    <row r="32" spans="1:15" x14ac:dyDescent="0.2">
      <c r="A32" s="184" t="s">
        <v>62</v>
      </c>
      <c r="B32" s="185">
        <v>20</v>
      </c>
      <c r="C32" s="186">
        <v>696</v>
      </c>
      <c r="D32" s="186" t="s">
        <v>1115</v>
      </c>
      <c r="E32" s="186">
        <v>715</v>
      </c>
      <c r="F32" s="186"/>
      <c r="G32" s="186"/>
      <c r="H32" s="186"/>
      <c r="I32" s="186">
        <v>496</v>
      </c>
      <c r="J32" s="186" t="s">
        <v>1115</v>
      </c>
      <c r="K32" s="186">
        <v>505</v>
      </c>
      <c r="L32" s="186"/>
      <c r="M32" s="186"/>
      <c r="N32" s="186"/>
      <c r="O32" s="183"/>
    </row>
    <row r="33" spans="1:15" x14ac:dyDescent="0.2">
      <c r="A33" s="184" t="s">
        <v>63</v>
      </c>
      <c r="B33" s="185">
        <v>25</v>
      </c>
      <c r="C33" s="186">
        <v>716</v>
      </c>
      <c r="D33" s="186" t="s">
        <v>1115</v>
      </c>
      <c r="E33" s="186">
        <v>740</v>
      </c>
      <c r="F33" s="186"/>
      <c r="G33" s="186"/>
      <c r="H33" s="186"/>
      <c r="I33" s="186">
        <v>506</v>
      </c>
      <c r="J33" s="186" t="s">
        <v>1115</v>
      </c>
      <c r="K33" s="186">
        <v>525</v>
      </c>
      <c r="L33" s="186"/>
      <c r="M33" s="186"/>
      <c r="N33" s="186"/>
      <c r="O33" s="183"/>
    </row>
    <row r="34" spans="1:15" x14ac:dyDescent="0.2">
      <c r="A34" s="184" t="s">
        <v>64</v>
      </c>
      <c r="B34" s="185">
        <v>15</v>
      </c>
      <c r="C34" s="186">
        <v>741</v>
      </c>
      <c r="D34" s="186" t="s">
        <v>1115</v>
      </c>
      <c r="E34" s="186">
        <v>755</v>
      </c>
      <c r="F34" s="186"/>
      <c r="G34" s="186"/>
      <c r="H34" s="186"/>
      <c r="I34" s="186">
        <v>526</v>
      </c>
      <c r="J34" s="186" t="s">
        <v>1115</v>
      </c>
      <c r="K34" s="186">
        <v>540</v>
      </c>
      <c r="L34" s="186"/>
      <c r="M34" s="186"/>
      <c r="N34" s="186"/>
      <c r="O34" s="183"/>
    </row>
    <row r="35" spans="1:15" x14ac:dyDescent="0.2">
      <c r="A35" s="184" t="s">
        <v>65</v>
      </c>
      <c r="B35" s="185">
        <v>30</v>
      </c>
      <c r="C35" s="186">
        <v>756</v>
      </c>
      <c r="D35" s="186" t="s">
        <v>1115</v>
      </c>
      <c r="E35" s="186">
        <v>785</v>
      </c>
      <c r="F35" s="186"/>
      <c r="G35" s="186"/>
      <c r="H35" s="186"/>
      <c r="I35" s="186">
        <v>541</v>
      </c>
      <c r="J35" s="186" t="s">
        <v>1115</v>
      </c>
      <c r="K35" s="186">
        <v>550</v>
      </c>
      <c r="L35" s="186"/>
      <c r="M35" s="186"/>
      <c r="N35" s="186"/>
      <c r="O35" s="183"/>
    </row>
    <row r="36" spans="1:15" x14ac:dyDescent="0.2">
      <c r="A36" s="184" t="s">
        <v>66</v>
      </c>
      <c r="B36" s="185">
        <v>35</v>
      </c>
      <c r="C36" s="186">
        <v>786</v>
      </c>
      <c r="D36" s="186" t="s">
        <v>1115</v>
      </c>
      <c r="E36" s="186">
        <v>820</v>
      </c>
      <c r="F36" s="186"/>
      <c r="G36" s="186"/>
      <c r="H36" s="186"/>
      <c r="I36" s="186">
        <v>551</v>
      </c>
      <c r="J36" s="186" t="s">
        <v>1115</v>
      </c>
      <c r="K36" s="186">
        <v>575</v>
      </c>
      <c r="L36" s="186"/>
      <c r="M36" s="186"/>
      <c r="N36" s="186"/>
      <c r="O36" s="183"/>
    </row>
    <row r="37" spans="1:15" x14ac:dyDescent="0.2">
      <c r="A37" s="184" t="s">
        <v>68</v>
      </c>
      <c r="B37" s="185">
        <v>40</v>
      </c>
      <c r="C37" s="186">
        <v>821</v>
      </c>
      <c r="D37" s="186" t="s">
        <v>1115</v>
      </c>
      <c r="E37" s="186">
        <v>860</v>
      </c>
      <c r="F37" s="186"/>
      <c r="G37" s="186"/>
      <c r="H37" s="186"/>
      <c r="I37" s="186">
        <v>576</v>
      </c>
      <c r="J37" s="186" t="s">
        <v>1115</v>
      </c>
      <c r="K37" s="186">
        <v>595</v>
      </c>
      <c r="L37" s="186"/>
      <c r="M37" s="186"/>
      <c r="N37" s="186"/>
      <c r="O37" s="183"/>
    </row>
    <row r="38" spans="1:15" x14ac:dyDescent="0.2">
      <c r="A38" s="184" t="s">
        <v>67</v>
      </c>
      <c r="B38" s="185">
        <v>30</v>
      </c>
      <c r="C38" s="186">
        <v>861</v>
      </c>
      <c r="D38" s="186" t="s">
        <v>1115</v>
      </c>
      <c r="E38" s="186">
        <v>890</v>
      </c>
      <c r="F38" s="186"/>
      <c r="G38" s="186"/>
      <c r="H38" s="186"/>
      <c r="I38" s="186">
        <v>596</v>
      </c>
      <c r="J38" s="186" t="s">
        <v>1115</v>
      </c>
      <c r="K38" s="186">
        <v>610</v>
      </c>
      <c r="L38" s="186"/>
      <c r="M38" s="186"/>
      <c r="N38" s="186"/>
      <c r="O38" s="183"/>
    </row>
    <row r="39" spans="1:15" x14ac:dyDescent="0.2">
      <c r="A39" s="184" t="s">
        <v>178</v>
      </c>
      <c r="B39" s="185">
        <v>20</v>
      </c>
      <c r="C39" s="186">
        <v>891</v>
      </c>
      <c r="D39" s="186" t="s">
        <v>1115</v>
      </c>
      <c r="E39" s="186">
        <v>910</v>
      </c>
      <c r="F39" s="186"/>
      <c r="G39" s="186"/>
      <c r="H39" s="186"/>
      <c r="I39" s="186">
        <v>611</v>
      </c>
      <c r="J39" s="186" t="s">
        <v>1115</v>
      </c>
      <c r="K39" s="186">
        <v>630</v>
      </c>
      <c r="L39" s="186"/>
      <c r="M39" s="186"/>
      <c r="N39" s="186"/>
      <c r="O39" s="183"/>
    </row>
    <row r="40" spans="1:15" x14ac:dyDescent="0.2">
      <c r="A40" s="184" t="s">
        <v>69</v>
      </c>
      <c r="B40" s="185">
        <v>10</v>
      </c>
      <c r="C40" s="186">
        <v>911</v>
      </c>
      <c r="D40" s="186" t="s">
        <v>1115</v>
      </c>
      <c r="E40" s="186">
        <v>920</v>
      </c>
      <c r="F40" s="186"/>
      <c r="G40" s="186"/>
      <c r="H40" s="186"/>
      <c r="I40" s="186">
        <v>631</v>
      </c>
      <c r="J40" s="186" t="s">
        <v>1115</v>
      </c>
      <c r="K40" s="186">
        <v>640</v>
      </c>
      <c r="L40" s="186"/>
      <c r="M40" s="186"/>
      <c r="N40" s="186"/>
      <c r="O40" s="183"/>
    </row>
    <row r="41" spans="1:15" x14ac:dyDescent="0.2">
      <c r="A41" s="184" t="s">
        <v>109</v>
      </c>
      <c r="B41" s="185">
        <v>40</v>
      </c>
      <c r="C41" s="186">
        <v>921</v>
      </c>
      <c r="D41" s="186" t="s">
        <v>1115</v>
      </c>
      <c r="E41" s="186">
        <v>960</v>
      </c>
      <c r="F41" s="206">
        <v>1231</v>
      </c>
      <c r="G41" s="206" t="s">
        <v>1115</v>
      </c>
      <c r="H41" s="206">
        <v>1240</v>
      </c>
      <c r="I41" s="186">
        <v>641</v>
      </c>
      <c r="J41" s="186" t="s">
        <v>1115</v>
      </c>
      <c r="K41" s="186">
        <v>660</v>
      </c>
      <c r="L41" s="186"/>
      <c r="M41" s="186"/>
      <c r="N41" s="186"/>
      <c r="O41" s="183"/>
    </row>
    <row r="42" spans="1:15" x14ac:dyDescent="0.2">
      <c r="A42" s="184" t="s">
        <v>70</v>
      </c>
      <c r="B42" s="185">
        <v>25</v>
      </c>
      <c r="C42" s="186">
        <v>961</v>
      </c>
      <c r="D42" s="186" t="s">
        <v>1115</v>
      </c>
      <c r="E42" s="186">
        <v>985</v>
      </c>
      <c r="F42" s="186"/>
      <c r="G42" s="186"/>
      <c r="H42" s="186"/>
      <c r="I42" s="186">
        <v>661</v>
      </c>
      <c r="J42" s="186" t="s">
        <v>1115</v>
      </c>
      <c r="K42" s="186">
        <v>675</v>
      </c>
      <c r="L42" s="186"/>
      <c r="M42" s="186"/>
      <c r="N42" s="186"/>
      <c r="O42" s="183"/>
    </row>
    <row r="43" spans="1:15" x14ac:dyDescent="0.2">
      <c r="A43" s="184" t="s">
        <v>71</v>
      </c>
      <c r="B43" s="185">
        <v>40</v>
      </c>
      <c r="C43" s="186">
        <v>986</v>
      </c>
      <c r="D43" s="186" t="s">
        <v>1115</v>
      </c>
      <c r="E43" s="186">
        <v>1025</v>
      </c>
      <c r="F43" s="186"/>
      <c r="G43" s="186"/>
      <c r="H43" s="186"/>
      <c r="I43" s="186">
        <v>676</v>
      </c>
      <c r="J43" s="186" t="s">
        <v>1115</v>
      </c>
      <c r="K43" s="186">
        <v>705</v>
      </c>
      <c r="L43" s="206">
        <v>841</v>
      </c>
      <c r="M43" s="206" t="s">
        <v>1129</v>
      </c>
      <c r="N43" s="206">
        <v>845</v>
      </c>
      <c r="O43" s="183"/>
    </row>
    <row r="44" spans="1:15" x14ac:dyDescent="0.2">
      <c r="A44" s="184" t="s">
        <v>73</v>
      </c>
      <c r="B44" s="185">
        <v>50</v>
      </c>
      <c r="C44" s="186">
        <v>1026</v>
      </c>
      <c r="D44" s="186" t="s">
        <v>1115</v>
      </c>
      <c r="E44" s="186">
        <v>1075</v>
      </c>
      <c r="F44" s="206">
        <v>1241</v>
      </c>
      <c r="G44" s="206" t="s">
        <v>1115</v>
      </c>
      <c r="H44" s="206">
        <v>1250</v>
      </c>
      <c r="I44" s="186">
        <v>706</v>
      </c>
      <c r="J44" s="186" t="s">
        <v>1115</v>
      </c>
      <c r="K44" s="186">
        <v>715</v>
      </c>
      <c r="L44" s="186"/>
      <c r="M44" s="186"/>
      <c r="N44" s="186"/>
      <c r="O44" s="183"/>
    </row>
    <row r="45" spans="1:15" x14ac:dyDescent="0.2">
      <c r="A45" s="184" t="s">
        <v>179</v>
      </c>
      <c r="B45" s="185">
        <v>20</v>
      </c>
      <c r="C45" s="186">
        <v>1076</v>
      </c>
      <c r="D45" s="186" t="s">
        <v>1115</v>
      </c>
      <c r="E45" s="186">
        <v>1095</v>
      </c>
      <c r="F45" s="186"/>
      <c r="G45" s="186"/>
      <c r="H45" s="186"/>
      <c r="I45" s="186">
        <v>716</v>
      </c>
      <c r="J45" s="186" t="s">
        <v>1115</v>
      </c>
      <c r="K45" s="186">
        <v>730</v>
      </c>
      <c r="L45" s="186"/>
      <c r="M45" s="186"/>
      <c r="N45" s="186"/>
      <c r="O45" s="183"/>
    </row>
    <row r="46" spans="1:15" x14ac:dyDescent="0.2">
      <c r="A46" s="184" t="s">
        <v>72</v>
      </c>
      <c r="B46" s="185">
        <v>25</v>
      </c>
      <c r="C46" s="186">
        <v>1096</v>
      </c>
      <c r="D46" s="186" t="s">
        <v>1115</v>
      </c>
      <c r="E46" s="186">
        <v>1120</v>
      </c>
      <c r="F46" s="186"/>
      <c r="G46" s="186"/>
      <c r="H46" s="186"/>
      <c r="I46" s="186">
        <v>731</v>
      </c>
      <c r="J46" s="186" t="s">
        <v>1115</v>
      </c>
      <c r="K46" s="186">
        <v>750</v>
      </c>
      <c r="L46" s="186"/>
      <c r="M46" s="186"/>
      <c r="N46" s="186"/>
      <c r="O46" s="183"/>
    </row>
    <row r="47" spans="1:15" x14ac:dyDescent="0.2">
      <c r="A47" s="184" t="s">
        <v>74</v>
      </c>
      <c r="B47" s="185">
        <v>30</v>
      </c>
      <c r="C47" s="186">
        <v>1121</v>
      </c>
      <c r="D47" s="186" t="s">
        <v>1115</v>
      </c>
      <c r="E47" s="186">
        <v>1150</v>
      </c>
      <c r="F47" s="186"/>
      <c r="G47" s="186"/>
      <c r="H47" s="186"/>
      <c r="I47" s="186">
        <v>751</v>
      </c>
      <c r="J47" s="186" t="s">
        <v>1115</v>
      </c>
      <c r="K47" s="186">
        <v>775</v>
      </c>
      <c r="L47" s="186"/>
      <c r="M47" s="186"/>
      <c r="N47" s="186"/>
      <c r="O47" s="183"/>
    </row>
    <row r="48" spans="1:15" x14ac:dyDescent="0.2">
      <c r="A48" s="184" t="s">
        <v>75</v>
      </c>
      <c r="B48" s="185">
        <v>25</v>
      </c>
      <c r="C48" s="186">
        <v>1151</v>
      </c>
      <c r="D48" s="186" t="s">
        <v>1115</v>
      </c>
      <c r="E48" s="186">
        <v>1175</v>
      </c>
      <c r="F48" s="206">
        <v>1251</v>
      </c>
      <c r="G48" s="206" t="s">
        <v>1115</v>
      </c>
      <c r="H48" s="206">
        <v>1260</v>
      </c>
      <c r="I48" s="186">
        <v>776</v>
      </c>
      <c r="J48" s="186" t="s">
        <v>1115</v>
      </c>
      <c r="K48" s="186">
        <v>790</v>
      </c>
      <c r="L48" s="186"/>
      <c r="M48" s="186"/>
      <c r="N48" s="186"/>
      <c r="O48" s="183"/>
    </row>
    <row r="49" spans="1:15" x14ac:dyDescent="0.2">
      <c r="A49" s="184" t="s">
        <v>1121</v>
      </c>
      <c r="B49" s="185">
        <v>15</v>
      </c>
      <c r="C49" s="186">
        <v>1176</v>
      </c>
      <c r="D49" s="186" t="s">
        <v>1115</v>
      </c>
      <c r="E49" s="186">
        <v>1190</v>
      </c>
      <c r="F49" s="186"/>
      <c r="G49" s="186"/>
      <c r="H49" s="186"/>
      <c r="I49" s="186">
        <v>791</v>
      </c>
      <c r="J49" s="186" t="s">
        <v>1115</v>
      </c>
      <c r="K49" s="186">
        <v>805</v>
      </c>
      <c r="L49" s="186"/>
      <c r="M49" s="186"/>
      <c r="N49" s="186"/>
      <c r="O49" s="183"/>
    </row>
    <row r="50" spans="1:15" x14ac:dyDescent="0.2">
      <c r="A50" s="184" t="s">
        <v>181</v>
      </c>
      <c r="B50" s="185">
        <v>15</v>
      </c>
      <c r="C50" s="186">
        <v>1191</v>
      </c>
      <c r="D50" s="186" t="s">
        <v>1115</v>
      </c>
      <c r="E50" s="186">
        <v>1205</v>
      </c>
      <c r="F50" s="186"/>
      <c r="G50" s="186"/>
      <c r="H50" s="186"/>
      <c r="I50" s="186">
        <v>806</v>
      </c>
      <c r="J50" s="186" t="s">
        <v>1115</v>
      </c>
      <c r="K50" s="186">
        <v>820</v>
      </c>
      <c r="L50" s="186"/>
      <c r="M50" s="186"/>
      <c r="N50" s="186"/>
      <c r="O50" s="183"/>
    </row>
    <row r="51" spans="1:15" x14ac:dyDescent="0.2">
      <c r="A51" s="184" t="s">
        <v>45</v>
      </c>
      <c r="B51" s="185">
        <v>15</v>
      </c>
      <c r="C51" s="186">
        <v>1206</v>
      </c>
      <c r="D51" s="186" t="s">
        <v>1115</v>
      </c>
      <c r="E51" s="186">
        <v>1220</v>
      </c>
      <c r="F51" s="186"/>
      <c r="G51" s="186"/>
      <c r="H51" s="186"/>
      <c r="I51" s="186">
        <v>821</v>
      </c>
      <c r="J51" s="186" t="s">
        <v>1115</v>
      </c>
      <c r="K51" s="186">
        <v>840</v>
      </c>
      <c r="L51" s="186"/>
      <c r="M51" s="186"/>
      <c r="N51" s="186"/>
      <c r="O51" s="183"/>
    </row>
    <row r="52" spans="1:15" x14ac:dyDescent="0.2">
      <c r="A52" s="181"/>
      <c r="B52" s="176"/>
      <c r="C52" s="176"/>
      <c r="D52" s="176"/>
      <c r="E52" s="176"/>
      <c r="F52" s="176"/>
      <c r="G52" s="176"/>
      <c r="H52" s="176">
        <f>MAX(C5:H51)</f>
        <v>1270</v>
      </c>
      <c r="I52" s="176"/>
      <c r="J52" s="176"/>
      <c r="K52" s="176"/>
      <c r="L52" s="176"/>
      <c r="M52" s="176"/>
      <c r="N52" s="176">
        <f>MAX(I5:N51)</f>
        <v>845</v>
      </c>
      <c r="O52" s="183"/>
    </row>
    <row r="53" spans="1:15" ht="13.8" thickBot="1" x14ac:dyDescent="0.25">
      <c r="A53" s="187"/>
      <c r="B53" s="188"/>
      <c r="C53" s="188" t="s">
        <v>1122</v>
      </c>
      <c r="D53" s="188"/>
      <c r="E53" s="188"/>
      <c r="F53" s="188"/>
      <c r="G53" s="188"/>
      <c r="H53" s="188"/>
      <c r="I53" s="188" t="s">
        <v>1123</v>
      </c>
      <c r="J53" s="188"/>
      <c r="K53" s="188"/>
      <c r="L53" s="188"/>
      <c r="M53" s="188"/>
      <c r="N53" s="188"/>
      <c r="O53" s="189"/>
    </row>
    <row r="54" spans="1:15" ht="14.4" thickTop="1" thickBot="1" x14ac:dyDescent="0.25">
      <c r="A54" s="173"/>
      <c r="B54" s="173"/>
      <c r="C54" s="173"/>
      <c r="D54" s="173"/>
      <c r="E54" s="173"/>
      <c r="F54" s="173"/>
      <c r="G54" s="173"/>
      <c r="H54" s="173"/>
      <c r="I54" s="173"/>
      <c r="J54" s="173"/>
      <c r="K54" s="173"/>
      <c r="L54" s="173"/>
      <c r="M54" s="173"/>
      <c r="N54" s="173"/>
      <c r="O54" s="173"/>
    </row>
    <row r="55" spans="1:15" x14ac:dyDescent="0.2">
      <c r="A55" s="190"/>
      <c r="B55" s="191"/>
      <c r="C55" s="213" t="s">
        <v>1113</v>
      </c>
      <c r="D55" s="214"/>
      <c r="E55" s="214"/>
      <c r="F55" s="214"/>
      <c r="G55" s="214"/>
      <c r="H55" s="215"/>
      <c r="I55" s="213" t="s">
        <v>1114</v>
      </c>
      <c r="J55" s="214"/>
      <c r="K55" s="214"/>
      <c r="L55" s="214"/>
      <c r="M55" s="214"/>
      <c r="N55" s="215"/>
      <c r="O55" s="192"/>
    </row>
    <row r="56" spans="1:15" x14ac:dyDescent="0.2">
      <c r="A56" s="193" t="s">
        <v>112</v>
      </c>
      <c r="B56" s="194">
        <v>20</v>
      </c>
      <c r="C56" s="186">
        <v>1301</v>
      </c>
      <c r="D56" s="186" t="s">
        <v>1115</v>
      </c>
      <c r="E56" s="186">
        <v>1320</v>
      </c>
      <c r="F56" s="186"/>
      <c r="G56" s="186"/>
      <c r="H56" s="186"/>
      <c r="I56" s="186">
        <v>901</v>
      </c>
      <c r="J56" s="186" t="s">
        <v>1115</v>
      </c>
      <c r="K56" s="186">
        <v>920</v>
      </c>
      <c r="L56" s="186"/>
      <c r="M56" s="186"/>
      <c r="N56" s="186"/>
      <c r="O56" s="195"/>
    </row>
    <row r="57" spans="1:15" x14ac:dyDescent="0.2">
      <c r="A57" s="193" t="s">
        <v>113</v>
      </c>
      <c r="B57" s="194">
        <v>20</v>
      </c>
      <c r="C57" s="186">
        <v>1321</v>
      </c>
      <c r="D57" s="186" t="s">
        <v>1115</v>
      </c>
      <c r="E57" s="186">
        <v>1340</v>
      </c>
      <c r="F57" s="186"/>
      <c r="G57" s="186"/>
      <c r="H57" s="186"/>
      <c r="I57" s="186">
        <v>921</v>
      </c>
      <c r="J57" s="186" t="s">
        <v>1115</v>
      </c>
      <c r="K57" s="186">
        <v>945</v>
      </c>
      <c r="L57" s="186"/>
      <c r="M57" s="186"/>
      <c r="N57" s="186"/>
      <c r="O57" s="195"/>
    </row>
    <row r="58" spans="1:15" x14ac:dyDescent="0.2">
      <c r="A58" s="193"/>
      <c r="B58" s="194"/>
      <c r="C58" s="194"/>
      <c r="D58" s="194"/>
      <c r="E58" s="194"/>
      <c r="F58" s="194"/>
      <c r="G58" s="194"/>
      <c r="H58" s="194"/>
      <c r="I58" s="194"/>
      <c r="J58" s="194"/>
      <c r="K58" s="194"/>
      <c r="L58" s="194"/>
      <c r="M58" s="194"/>
      <c r="N58" s="194"/>
      <c r="O58" s="195"/>
    </row>
    <row r="59" spans="1:15" ht="13.8" thickBot="1" x14ac:dyDescent="0.25">
      <c r="A59" s="196"/>
      <c r="B59" s="197"/>
      <c r="C59" s="197" t="s">
        <v>1116</v>
      </c>
      <c r="D59" s="197"/>
      <c r="E59" s="197"/>
      <c r="F59" s="197"/>
      <c r="G59" s="197"/>
      <c r="H59" s="197"/>
      <c r="I59" s="197" t="s">
        <v>1117</v>
      </c>
      <c r="J59" s="197"/>
      <c r="K59" s="197"/>
      <c r="L59" s="197"/>
      <c r="M59" s="197"/>
      <c r="N59" s="197"/>
      <c r="O59" s="198"/>
    </row>
    <row r="60" spans="1:15" ht="13.8" thickBot="1" x14ac:dyDescent="0.25">
      <c r="A60" s="173"/>
      <c r="B60" s="173"/>
      <c r="C60" s="173"/>
      <c r="D60" s="173"/>
      <c r="E60" s="173"/>
      <c r="F60" s="173"/>
      <c r="G60" s="173"/>
      <c r="H60" s="173"/>
      <c r="I60" s="173"/>
      <c r="J60" s="173"/>
      <c r="K60" s="173"/>
      <c r="L60" s="173"/>
      <c r="M60" s="173"/>
      <c r="N60" s="173"/>
      <c r="O60" s="173"/>
    </row>
    <row r="61" spans="1:15" x14ac:dyDescent="0.2">
      <c r="A61" s="199"/>
      <c r="B61" s="191"/>
      <c r="C61" s="213" t="s">
        <v>1113</v>
      </c>
      <c r="D61" s="214"/>
      <c r="E61" s="214"/>
      <c r="F61" s="214"/>
      <c r="G61" s="214"/>
      <c r="H61" s="215"/>
      <c r="I61" s="213" t="s">
        <v>1114</v>
      </c>
      <c r="J61" s="214"/>
      <c r="K61" s="214"/>
      <c r="L61" s="214"/>
      <c r="M61" s="214"/>
      <c r="N61" s="215"/>
      <c r="O61" s="192"/>
    </row>
    <row r="62" spans="1:15" x14ac:dyDescent="0.2">
      <c r="A62" s="193" t="s">
        <v>79</v>
      </c>
      <c r="B62" s="200">
        <v>45</v>
      </c>
      <c r="C62" s="186">
        <v>1401</v>
      </c>
      <c r="D62" s="186" t="s">
        <v>1115</v>
      </c>
      <c r="E62" s="186">
        <v>1445</v>
      </c>
      <c r="F62" s="186"/>
      <c r="G62" s="186"/>
      <c r="H62" s="186"/>
      <c r="I62" s="186">
        <v>1001</v>
      </c>
      <c r="J62" s="186" t="s">
        <v>1115</v>
      </c>
      <c r="K62" s="186">
        <v>1020</v>
      </c>
      <c r="L62" s="186"/>
      <c r="M62" s="186"/>
      <c r="N62" s="186"/>
      <c r="O62" s="195"/>
    </row>
    <row r="63" spans="1:15" x14ac:dyDescent="0.2">
      <c r="A63" s="193" t="s">
        <v>1124</v>
      </c>
      <c r="B63" s="200"/>
      <c r="C63" s="206">
        <v>1821</v>
      </c>
      <c r="D63" s="206" t="s">
        <v>1115</v>
      </c>
      <c r="E63" s="206">
        <v>1830</v>
      </c>
      <c r="F63" s="186"/>
      <c r="G63" s="186"/>
      <c r="H63" s="186"/>
      <c r="I63" s="186"/>
      <c r="J63" s="186"/>
      <c r="K63" s="186"/>
      <c r="L63" s="186"/>
      <c r="M63" s="186"/>
      <c r="N63" s="186"/>
      <c r="O63" s="195"/>
    </row>
    <row r="64" spans="1:15" x14ac:dyDescent="0.2">
      <c r="A64" s="193" t="s">
        <v>86</v>
      </c>
      <c r="B64" s="194">
        <v>10</v>
      </c>
      <c r="C64" s="186">
        <v>1446</v>
      </c>
      <c r="D64" s="186" t="s">
        <v>1115</v>
      </c>
      <c r="E64" s="186">
        <v>1455</v>
      </c>
      <c r="F64" s="206">
        <v>1831</v>
      </c>
      <c r="G64" s="206" t="s">
        <v>1115</v>
      </c>
      <c r="H64" s="206">
        <v>1840</v>
      </c>
      <c r="I64" s="186">
        <v>1021</v>
      </c>
      <c r="J64" s="186" t="s">
        <v>1115</v>
      </c>
      <c r="K64" s="186">
        <v>1030</v>
      </c>
      <c r="L64" s="186"/>
      <c r="M64" s="186"/>
      <c r="N64" s="186"/>
      <c r="O64" s="195"/>
    </row>
    <row r="65" spans="1:15" x14ac:dyDescent="0.2">
      <c r="A65" s="193" t="s">
        <v>81</v>
      </c>
      <c r="B65" s="194">
        <v>55</v>
      </c>
      <c r="C65" s="186">
        <v>1456</v>
      </c>
      <c r="D65" s="186" t="s">
        <v>1115</v>
      </c>
      <c r="E65" s="186">
        <v>1510</v>
      </c>
      <c r="F65" s="186"/>
      <c r="G65" s="186"/>
      <c r="H65" s="186"/>
      <c r="I65" s="186">
        <v>1031</v>
      </c>
      <c r="J65" s="186" t="s">
        <v>1115</v>
      </c>
      <c r="K65" s="186">
        <v>1045</v>
      </c>
      <c r="L65" s="186"/>
      <c r="M65" s="186"/>
      <c r="N65" s="186"/>
      <c r="O65" s="195"/>
    </row>
    <row r="66" spans="1:15" x14ac:dyDescent="0.2">
      <c r="A66" s="193" t="s">
        <v>2</v>
      </c>
      <c r="B66" s="194">
        <v>30</v>
      </c>
      <c r="C66" s="186">
        <v>1511</v>
      </c>
      <c r="D66" s="186" t="s">
        <v>1115</v>
      </c>
      <c r="E66" s="186">
        <v>1540</v>
      </c>
      <c r="F66" s="186"/>
      <c r="G66" s="186"/>
      <c r="H66" s="186"/>
      <c r="I66" s="186">
        <v>1046</v>
      </c>
      <c r="J66" s="186" t="s">
        <v>1115</v>
      </c>
      <c r="K66" s="186">
        <v>1070</v>
      </c>
      <c r="L66" s="186"/>
      <c r="M66" s="186"/>
      <c r="N66" s="186"/>
      <c r="O66" s="195"/>
    </row>
    <row r="67" spans="1:15" x14ac:dyDescent="0.2">
      <c r="A67" s="193" t="s">
        <v>182</v>
      </c>
      <c r="B67" s="194">
        <v>25</v>
      </c>
      <c r="C67" s="186">
        <v>1541</v>
      </c>
      <c r="D67" s="186" t="s">
        <v>1115</v>
      </c>
      <c r="E67" s="186">
        <v>1565</v>
      </c>
      <c r="F67" s="186"/>
      <c r="G67" s="186"/>
      <c r="H67" s="186"/>
      <c r="I67" s="186">
        <v>1071</v>
      </c>
      <c r="J67" s="186" t="s">
        <v>1115</v>
      </c>
      <c r="K67" s="186">
        <v>1100</v>
      </c>
      <c r="L67" s="186"/>
      <c r="M67" s="186"/>
      <c r="N67" s="186"/>
      <c r="O67" s="195"/>
    </row>
    <row r="68" spans="1:15" x14ac:dyDescent="0.2">
      <c r="A68" s="193" t="s">
        <v>80</v>
      </c>
      <c r="B68" s="200">
        <v>0</v>
      </c>
      <c r="C68" s="201">
        <v>1566</v>
      </c>
      <c r="D68" s="201" t="s">
        <v>1115</v>
      </c>
      <c r="E68" s="201">
        <v>1565</v>
      </c>
      <c r="F68" s="201"/>
      <c r="G68" s="201"/>
      <c r="H68" s="201"/>
      <c r="I68" s="186">
        <v>1101</v>
      </c>
      <c r="J68" s="186" t="s">
        <v>1115</v>
      </c>
      <c r="K68" s="186">
        <v>1140</v>
      </c>
      <c r="L68" s="186"/>
      <c r="M68" s="186"/>
      <c r="N68" s="186"/>
      <c r="O68" s="195"/>
    </row>
    <row r="69" spans="1:15" x14ac:dyDescent="0.2">
      <c r="A69" s="193" t="s">
        <v>82</v>
      </c>
      <c r="B69" s="194">
        <v>45</v>
      </c>
      <c r="C69" s="186">
        <v>1566</v>
      </c>
      <c r="D69" s="186" t="s">
        <v>1115</v>
      </c>
      <c r="E69" s="186">
        <v>1610</v>
      </c>
      <c r="F69" s="206">
        <v>1811</v>
      </c>
      <c r="G69" s="206" t="s">
        <v>1115</v>
      </c>
      <c r="H69" s="206">
        <v>1820</v>
      </c>
      <c r="I69" s="186">
        <v>1141</v>
      </c>
      <c r="J69" s="186" t="s">
        <v>1115</v>
      </c>
      <c r="K69" s="186">
        <v>1160</v>
      </c>
      <c r="L69" s="186"/>
      <c r="M69" s="186"/>
      <c r="N69" s="186"/>
      <c r="O69" s="195"/>
    </row>
    <row r="70" spans="1:15" x14ac:dyDescent="0.2">
      <c r="A70" s="193" t="s">
        <v>98</v>
      </c>
      <c r="B70" s="200">
        <v>40</v>
      </c>
      <c r="C70" s="186">
        <v>1611</v>
      </c>
      <c r="D70" s="186" t="s">
        <v>1115</v>
      </c>
      <c r="E70" s="186">
        <v>1650</v>
      </c>
      <c r="F70" s="186"/>
      <c r="G70" s="186"/>
      <c r="H70" s="186"/>
      <c r="I70" s="186">
        <v>1161</v>
      </c>
      <c r="J70" s="186" t="s">
        <v>1115</v>
      </c>
      <c r="K70" s="186">
        <v>1180</v>
      </c>
      <c r="L70" s="186"/>
      <c r="M70" s="186"/>
      <c r="N70" s="186"/>
      <c r="O70" s="195"/>
    </row>
    <row r="71" spans="1:15" x14ac:dyDescent="0.2">
      <c r="A71" s="193" t="s">
        <v>183</v>
      </c>
      <c r="B71" s="194">
        <v>25</v>
      </c>
      <c r="C71" s="186">
        <v>1651</v>
      </c>
      <c r="D71" s="186" t="s">
        <v>1115</v>
      </c>
      <c r="E71" s="186">
        <v>1675</v>
      </c>
      <c r="F71" s="186"/>
      <c r="G71" s="186"/>
      <c r="H71" s="186"/>
      <c r="I71" s="186">
        <v>1181</v>
      </c>
      <c r="J71" s="186" t="s">
        <v>1115</v>
      </c>
      <c r="K71" s="186">
        <v>1195</v>
      </c>
      <c r="L71" s="186"/>
      <c r="M71" s="186"/>
      <c r="N71" s="186"/>
      <c r="O71" s="195"/>
    </row>
    <row r="72" spans="1:15" x14ac:dyDescent="0.2">
      <c r="A72" s="193" t="s">
        <v>184</v>
      </c>
      <c r="B72" s="200">
        <v>10</v>
      </c>
      <c r="C72" s="202">
        <v>1676</v>
      </c>
      <c r="D72" s="201" t="s">
        <v>1115</v>
      </c>
      <c r="E72" s="202">
        <v>1685</v>
      </c>
      <c r="F72" s="202"/>
      <c r="G72" s="202"/>
      <c r="H72" s="202"/>
      <c r="I72" s="186">
        <v>1196</v>
      </c>
      <c r="J72" s="186" t="s">
        <v>1115</v>
      </c>
      <c r="K72" s="186">
        <v>1220</v>
      </c>
      <c r="L72" s="186"/>
      <c r="M72" s="186"/>
      <c r="N72" s="186"/>
      <c r="O72" s="195"/>
    </row>
    <row r="73" spans="1:15" x14ac:dyDescent="0.2">
      <c r="A73" s="193" t="s">
        <v>99</v>
      </c>
      <c r="B73" s="194">
        <v>0</v>
      </c>
      <c r="C73" s="186"/>
      <c r="D73" s="186" t="s">
        <v>1115</v>
      </c>
      <c r="E73" s="186"/>
      <c r="F73" s="186"/>
      <c r="G73" s="186"/>
      <c r="H73" s="186"/>
      <c r="I73" s="186">
        <v>1221</v>
      </c>
      <c r="J73" s="186" t="s">
        <v>1115</v>
      </c>
      <c r="K73" s="186">
        <v>1255</v>
      </c>
      <c r="L73" s="186"/>
      <c r="M73" s="186"/>
      <c r="N73" s="186"/>
      <c r="O73" s="195"/>
    </row>
    <row r="74" spans="1:15" x14ac:dyDescent="0.2">
      <c r="A74" s="193" t="s">
        <v>100</v>
      </c>
      <c r="B74" s="200">
        <v>25</v>
      </c>
      <c r="C74" s="186">
        <v>1686</v>
      </c>
      <c r="D74" s="186" t="s">
        <v>1115</v>
      </c>
      <c r="E74" s="186">
        <v>1710</v>
      </c>
      <c r="F74" s="206">
        <v>1801</v>
      </c>
      <c r="G74" s="206" t="s">
        <v>1115</v>
      </c>
      <c r="H74" s="206">
        <v>1810</v>
      </c>
      <c r="I74" s="186">
        <v>1256</v>
      </c>
      <c r="J74" s="186" t="s">
        <v>1115</v>
      </c>
      <c r="K74" s="186">
        <v>1285</v>
      </c>
      <c r="L74" s="186"/>
      <c r="M74" s="186"/>
      <c r="N74" s="186"/>
      <c r="O74" s="195"/>
    </row>
    <row r="75" spans="1:15" x14ac:dyDescent="0.2">
      <c r="A75" s="193" t="s">
        <v>85</v>
      </c>
      <c r="B75" s="200">
        <v>10</v>
      </c>
      <c r="C75" s="186">
        <v>1711</v>
      </c>
      <c r="D75" s="186" t="s">
        <v>1115</v>
      </c>
      <c r="E75" s="186">
        <v>1720</v>
      </c>
      <c r="F75" s="186"/>
      <c r="G75" s="186"/>
      <c r="H75" s="186"/>
      <c r="I75" s="186">
        <v>1286</v>
      </c>
      <c r="J75" s="186" t="s">
        <v>1115</v>
      </c>
      <c r="K75" s="186">
        <v>1310</v>
      </c>
      <c r="L75" s="186"/>
      <c r="M75" s="186"/>
      <c r="N75" s="186"/>
      <c r="O75" s="195"/>
    </row>
    <row r="76" spans="1:15" x14ac:dyDescent="0.2">
      <c r="A76" s="193" t="s">
        <v>83</v>
      </c>
      <c r="B76" s="200">
        <v>15</v>
      </c>
      <c r="C76" s="186">
        <v>1721</v>
      </c>
      <c r="D76" s="201" t="s">
        <v>1115</v>
      </c>
      <c r="E76" s="186">
        <v>1735</v>
      </c>
      <c r="F76" s="186"/>
      <c r="G76" s="186"/>
      <c r="H76" s="186"/>
      <c r="I76" s="186">
        <v>1311</v>
      </c>
      <c r="J76" s="186" t="s">
        <v>1115</v>
      </c>
      <c r="K76" s="186">
        <v>1330</v>
      </c>
      <c r="L76" s="186"/>
      <c r="M76" s="186"/>
      <c r="N76" s="186"/>
      <c r="O76" s="195"/>
    </row>
    <row r="77" spans="1:15" x14ac:dyDescent="0.2">
      <c r="A77" s="193" t="s">
        <v>40</v>
      </c>
      <c r="B77" s="200">
        <v>0</v>
      </c>
      <c r="C77" s="186"/>
      <c r="D77" s="186" t="s">
        <v>1115</v>
      </c>
      <c r="E77" s="186"/>
      <c r="F77" s="186"/>
      <c r="G77" s="186"/>
      <c r="H77" s="186"/>
      <c r="I77" s="186">
        <v>1331</v>
      </c>
      <c r="J77" s="186" t="s">
        <v>1115</v>
      </c>
      <c r="K77" s="186">
        <v>1355</v>
      </c>
      <c r="L77" s="186"/>
      <c r="M77" s="186"/>
      <c r="N77" s="186"/>
      <c r="O77" s="195"/>
    </row>
    <row r="78" spans="1:15" x14ac:dyDescent="0.2">
      <c r="A78" s="193" t="s">
        <v>84</v>
      </c>
      <c r="B78" s="200">
        <v>10</v>
      </c>
      <c r="C78" s="186">
        <v>1736</v>
      </c>
      <c r="D78" s="186" t="s">
        <v>1115</v>
      </c>
      <c r="E78" s="186">
        <v>1745</v>
      </c>
      <c r="F78" s="186"/>
      <c r="G78" s="186"/>
      <c r="H78" s="186"/>
      <c r="I78" s="186">
        <v>1356</v>
      </c>
      <c r="J78" s="186" t="s">
        <v>1115</v>
      </c>
      <c r="K78" s="186">
        <v>1375</v>
      </c>
      <c r="L78" s="186"/>
      <c r="M78" s="186"/>
      <c r="N78" s="186"/>
      <c r="O78" s="195"/>
    </row>
    <row r="79" spans="1:15" x14ac:dyDescent="0.2">
      <c r="A79" s="193" t="s">
        <v>1125</v>
      </c>
      <c r="B79" s="200">
        <v>25</v>
      </c>
      <c r="C79" s="186">
        <v>1746</v>
      </c>
      <c r="D79" s="186" t="s">
        <v>1115</v>
      </c>
      <c r="E79" s="186">
        <v>1770</v>
      </c>
      <c r="F79" s="186"/>
      <c r="G79" s="186"/>
      <c r="H79" s="186"/>
      <c r="I79" s="186">
        <v>1376</v>
      </c>
      <c r="J79" s="186" t="s">
        <v>1115</v>
      </c>
      <c r="K79" s="186">
        <v>1390</v>
      </c>
      <c r="L79" s="186"/>
      <c r="M79" s="186"/>
      <c r="N79" s="186"/>
      <c r="O79" s="195"/>
    </row>
    <row r="80" spans="1:15" x14ac:dyDescent="0.2">
      <c r="A80" s="193" t="s">
        <v>87</v>
      </c>
      <c r="B80" s="200">
        <v>20</v>
      </c>
      <c r="C80" s="186">
        <v>1771</v>
      </c>
      <c r="D80" s="186" t="s">
        <v>1115</v>
      </c>
      <c r="E80" s="186">
        <v>1790</v>
      </c>
      <c r="F80" s="186"/>
      <c r="G80" s="186"/>
      <c r="H80" s="186"/>
      <c r="I80" s="186">
        <v>1391</v>
      </c>
      <c r="J80" s="186" t="s">
        <v>1115</v>
      </c>
      <c r="K80" s="186">
        <v>1405</v>
      </c>
      <c r="L80" s="186"/>
      <c r="M80" s="186"/>
      <c r="N80" s="186"/>
      <c r="O80" s="195"/>
    </row>
    <row r="81" spans="1:15" x14ac:dyDescent="0.2">
      <c r="A81" s="193"/>
      <c r="B81" s="200"/>
      <c r="C81" s="194"/>
      <c r="D81" s="194"/>
      <c r="E81" s="194"/>
      <c r="F81" s="194"/>
      <c r="G81" s="194"/>
      <c r="H81" s="194">
        <f>MAX(C62:H80)</f>
        <v>1840</v>
      </c>
      <c r="I81" s="194"/>
      <c r="J81" s="194"/>
      <c r="K81" s="194"/>
      <c r="L81" s="194"/>
      <c r="M81" s="194"/>
      <c r="N81" s="194">
        <f>MAX(I62:N80)</f>
        <v>1405</v>
      </c>
      <c r="O81" s="195"/>
    </row>
    <row r="82" spans="1:15" ht="13.8" thickBot="1" x14ac:dyDescent="0.25">
      <c r="A82" s="196"/>
      <c r="B82" s="203"/>
      <c r="C82" s="197" t="s">
        <v>1126</v>
      </c>
      <c r="D82" s="197"/>
      <c r="E82" s="197"/>
      <c r="F82" s="197"/>
      <c r="G82" s="197"/>
      <c r="H82" s="197"/>
      <c r="I82" s="197" t="s">
        <v>1118</v>
      </c>
      <c r="J82" s="197"/>
      <c r="K82" s="197"/>
      <c r="L82" s="197"/>
      <c r="M82" s="197"/>
      <c r="N82" s="197"/>
      <c r="O82" s="198"/>
    </row>
    <row r="83" spans="1:15" ht="13.8" thickBot="1" x14ac:dyDescent="0.25">
      <c r="A83" s="173"/>
      <c r="B83" s="173"/>
      <c r="C83" s="173"/>
      <c r="D83" s="173"/>
      <c r="E83" s="173"/>
      <c r="F83" s="173"/>
      <c r="G83" s="173"/>
      <c r="H83" s="173"/>
      <c r="I83" s="173"/>
      <c r="J83" s="173"/>
      <c r="K83" s="173"/>
      <c r="L83" s="173"/>
      <c r="M83" s="173"/>
      <c r="N83" s="173"/>
      <c r="O83" s="173"/>
    </row>
    <row r="84" spans="1:15" x14ac:dyDescent="0.2">
      <c r="A84" s="199"/>
      <c r="B84" s="191"/>
      <c r="C84" s="213" t="s">
        <v>1113</v>
      </c>
      <c r="D84" s="214"/>
      <c r="E84" s="214"/>
      <c r="F84" s="214"/>
      <c r="G84" s="214"/>
      <c r="H84" s="215"/>
      <c r="I84" s="213" t="s">
        <v>1114</v>
      </c>
      <c r="J84" s="214"/>
      <c r="K84" s="214"/>
      <c r="L84" s="214"/>
      <c r="M84" s="214"/>
      <c r="N84" s="215"/>
      <c r="O84" s="192"/>
    </row>
    <row r="85" spans="1:15" x14ac:dyDescent="0.2">
      <c r="A85" s="193" t="s">
        <v>78</v>
      </c>
      <c r="B85" s="200">
        <v>30</v>
      </c>
      <c r="C85" s="186">
        <v>1901</v>
      </c>
      <c r="D85" s="186" t="s">
        <v>1115</v>
      </c>
      <c r="E85" s="186">
        <v>1930</v>
      </c>
      <c r="F85" s="186"/>
      <c r="G85" s="186"/>
      <c r="H85" s="186"/>
      <c r="I85" s="186">
        <v>1501</v>
      </c>
      <c r="J85" s="186" t="s">
        <v>1115</v>
      </c>
      <c r="K85" s="186">
        <v>1520</v>
      </c>
      <c r="L85" s="186"/>
      <c r="M85" s="186"/>
      <c r="N85" s="186"/>
      <c r="O85" s="195"/>
    </row>
    <row r="86" spans="1:15" x14ac:dyDescent="0.2">
      <c r="A86" s="193" t="s">
        <v>185</v>
      </c>
      <c r="B86" s="194">
        <v>10</v>
      </c>
      <c r="C86" s="186">
        <v>1931</v>
      </c>
      <c r="D86" s="186" t="s">
        <v>1115</v>
      </c>
      <c r="E86" s="186">
        <v>1940</v>
      </c>
      <c r="F86" s="186"/>
      <c r="G86" s="186"/>
      <c r="H86" s="186"/>
      <c r="I86" s="186">
        <v>1521</v>
      </c>
      <c r="J86" s="186" t="s">
        <v>1115</v>
      </c>
      <c r="K86" s="186">
        <v>1530</v>
      </c>
      <c r="L86" s="186"/>
      <c r="M86" s="186"/>
      <c r="N86" s="186"/>
      <c r="O86" s="195"/>
    </row>
    <row r="87" spans="1:15" x14ac:dyDescent="0.2">
      <c r="A87" s="193" t="s">
        <v>186</v>
      </c>
      <c r="B87" s="200">
        <v>10</v>
      </c>
      <c r="C87" s="186">
        <v>1941</v>
      </c>
      <c r="D87" s="186" t="s">
        <v>1115</v>
      </c>
      <c r="E87" s="186">
        <v>1950</v>
      </c>
      <c r="F87" s="186"/>
      <c r="G87" s="186"/>
      <c r="H87" s="186"/>
      <c r="I87" s="186">
        <v>1531</v>
      </c>
      <c r="J87" s="186" t="s">
        <v>1115</v>
      </c>
      <c r="K87" s="186">
        <v>1540</v>
      </c>
      <c r="L87" s="186"/>
      <c r="M87" s="186"/>
      <c r="N87" s="186"/>
      <c r="O87" s="195"/>
    </row>
    <row r="88" spans="1:15" x14ac:dyDescent="0.2">
      <c r="A88" s="193" t="s">
        <v>187</v>
      </c>
      <c r="B88" s="200">
        <v>10</v>
      </c>
      <c r="C88" s="186">
        <v>1951</v>
      </c>
      <c r="D88" s="186" t="s">
        <v>1115</v>
      </c>
      <c r="E88" s="186">
        <v>1960</v>
      </c>
      <c r="F88" s="186"/>
      <c r="G88" s="186"/>
      <c r="H88" s="186"/>
      <c r="I88" s="186">
        <v>1541</v>
      </c>
      <c r="J88" s="186" t="s">
        <v>1115</v>
      </c>
      <c r="K88" s="186">
        <v>1550</v>
      </c>
      <c r="L88" s="186"/>
      <c r="M88" s="186"/>
      <c r="N88" s="186"/>
      <c r="O88" s="195"/>
    </row>
    <row r="89" spans="1:15" x14ac:dyDescent="0.2">
      <c r="A89" s="193" t="s">
        <v>188</v>
      </c>
      <c r="B89" s="200">
        <v>30</v>
      </c>
      <c r="C89" s="186">
        <v>1961</v>
      </c>
      <c r="D89" s="186" t="s">
        <v>1115</v>
      </c>
      <c r="E89" s="186">
        <v>1990</v>
      </c>
      <c r="F89" s="186"/>
      <c r="G89" s="186"/>
      <c r="H89" s="186"/>
      <c r="I89" s="186">
        <v>1551</v>
      </c>
      <c r="J89" s="186" t="s">
        <v>1115</v>
      </c>
      <c r="K89" s="186">
        <v>1570</v>
      </c>
      <c r="L89" s="186"/>
      <c r="M89" s="186"/>
      <c r="N89" s="186"/>
      <c r="O89" s="195"/>
    </row>
    <row r="90" spans="1:15" x14ac:dyDescent="0.2">
      <c r="A90" s="193" t="s">
        <v>189</v>
      </c>
      <c r="B90" s="200">
        <v>10</v>
      </c>
      <c r="C90" s="186">
        <v>1991</v>
      </c>
      <c r="D90" s="186" t="s">
        <v>1115</v>
      </c>
      <c r="E90" s="186">
        <v>2000</v>
      </c>
      <c r="F90" s="186"/>
      <c r="G90" s="186"/>
      <c r="H90" s="186"/>
      <c r="I90" s="186">
        <v>1571</v>
      </c>
      <c r="J90" s="186" t="s">
        <v>1115</v>
      </c>
      <c r="K90" s="186">
        <v>1580</v>
      </c>
      <c r="L90" s="186"/>
      <c r="M90" s="186"/>
      <c r="N90" s="186"/>
      <c r="O90" s="195"/>
    </row>
    <row r="91" spans="1:15" x14ac:dyDescent="0.2">
      <c r="A91" s="193" t="s">
        <v>1127</v>
      </c>
      <c r="B91" s="200">
        <v>10</v>
      </c>
      <c r="C91" s="186">
        <v>2001</v>
      </c>
      <c r="D91" s="186" t="s">
        <v>1115</v>
      </c>
      <c r="E91" s="186">
        <v>2005</v>
      </c>
      <c r="F91" s="186"/>
      <c r="G91" s="186"/>
      <c r="H91" s="186"/>
      <c r="I91" s="186"/>
      <c r="J91" s="186"/>
      <c r="K91" s="186"/>
      <c r="L91" s="186"/>
      <c r="M91" s="186"/>
      <c r="N91" s="186"/>
      <c r="O91" s="195"/>
    </row>
    <row r="92" spans="1:15" x14ac:dyDescent="0.2">
      <c r="A92" s="193"/>
      <c r="B92" s="200"/>
      <c r="C92" s="194"/>
      <c r="D92" s="194"/>
      <c r="E92" s="194"/>
      <c r="F92" s="194"/>
      <c r="G92" s="194"/>
      <c r="H92" s="194">
        <f>MAX(C85:H91)</f>
        <v>2005</v>
      </c>
      <c r="I92" s="194"/>
      <c r="J92" s="194"/>
      <c r="K92" s="194"/>
      <c r="L92" s="194"/>
      <c r="M92" s="194"/>
      <c r="N92" s="194">
        <f>MAX(I85:N91)</f>
        <v>1580</v>
      </c>
      <c r="O92" s="195"/>
    </row>
    <row r="93" spans="1:15" ht="13.8" thickBot="1" x14ac:dyDescent="0.25">
      <c r="A93" s="196"/>
      <c r="B93" s="203"/>
      <c r="C93" s="197" t="s">
        <v>1128</v>
      </c>
      <c r="D93" s="197"/>
      <c r="E93" s="197"/>
      <c r="F93" s="197"/>
      <c r="G93" s="197"/>
      <c r="H93" s="197"/>
      <c r="I93" s="197" t="s">
        <v>1119</v>
      </c>
      <c r="J93" s="197"/>
      <c r="K93" s="197"/>
      <c r="L93" s="197"/>
      <c r="M93" s="197"/>
      <c r="N93" s="197"/>
      <c r="O93" s="198"/>
    </row>
    <row r="94" spans="1:15" ht="13.8" thickBot="1" x14ac:dyDescent="0.25">
      <c r="A94" s="173"/>
      <c r="B94" s="173"/>
      <c r="C94" s="173"/>
      <c r="D94" s="173"/>
      <c r="E94" s="173"/>
      <c r="F94" s="173"/>
      <c r="G94" s="173"/>
      <c r="H94" s="173"/>
      <c r="I94" s="173"/>
      <c r="J94" s="173"/>
      <c r="K94" s="173"/>
      <c r="L94" s="173"/>
      <c r="M94" s="173"/>
      <c r="N94" s="173"/>
      <c r="O94" s="173"/>
    </row>
    <row r="95" spans="1:15" x14ac:dyDescent="0.2">
      <c r="A95" s="199"/>
      <c r="B95" s="191"/>
      <c r="C95" s="213" t="s">
        <v>1113</v>
      </c>
      <c r="D95" s="214"/>
      <c r="E95" s="214"/>
      <c r="F95" s="214"/>
      <c r="G95" s="214"/>
      <c r="H95" s="215"/>
      <c r="I95" s="216" t="s">
        <v>1114</v>
      </c>
      <c r="J95" s="217"/>
      <c r="K95" s="217"/>
      <c r="L95" s="217"/>
      <c r="M95" s="217"/>
      <c r="N95" s="217"/>
      <c r="O95" s="192"/>
    </row>
    <row r="96" spans="1:15" x14ac:dyDescent="0.2">
      <c r="A96" s="193" t="s">
        <v>190</v>
      </c>
      <c r="B96" s="200">
        <v>20</v>
      </c>
      <c r="C96" s="186">
        <v>2101</v>
      </c>
      <c r="D96" s="186" t="s">
        <v>1115</v>
      </c>
      <c r="E96" s="186">
        <v>2120</v>
      </c>
      <c r="F96" s="186"/>
      <c r="G96" s="186"/>
      <c r="H96" s="186"/>
      <c r="I96" s="186">
        <v>1701</v>
      </c>
      <c r="J96" s="186" t="s">
        <v>1115</v>
      </c>
      <c r="K96" s="186">
        <v>1710</v>
      </c>
      <c r="L96" s="194"/>
      <c r="M96" s="194"/>
      <c r="N96" s="194"/>
      <c r="O96" s="195"/>
    </row>
    <row r="97" spans="1:15" x14ac:dyDescent="0.2">
      <c r="A97" s="193" t="s">
        <v>191</v>
      </c>
      <c r="B97" s="200">
        <v>20</v>
      </c>
      <c r="C97" s="186">
        <v>2121</v>
      </c>
      <c r="D97" s="186" t="s">
        <v>1115</v>
      </c>
      <c r="E97" s="186">
        <v>2140</v>
      </c>
      <c r="F97" s="186"/>
      <c r="G97" s="186"/>
      <c r="H97" s="186"/>
      <c r="I97" s="186">
        <v>1711</v>
      </c>
      <c r="J97" s="186" t="s">
        <v>1115</v>
      </c>
      <c r="K97" s="186">
        <v>1720</v>
      </c>
      <c r="L97" s="194"/>
      <c r="M97" s="194"/>
      <c r="N97" s="194"/>
      <c r="O97" s="195"/>
    </row>
    <row r="98" spans="1:15" ht="13.8" thickBot="1" x14ac:dyDescent="0.25">
      <c r="A98" s="204"/>
      <c r="B98" s="197"/>
      <c r="C98" s="197"/>
      <c r="D98" s="197"/>
      <c r="E98" s="197"/>
      <c r="F98" s="197"/>
      <c r="G98" s="197"/>
      <c r="H98" s="197"/>
      <c r="I98" s="197"/>
      <c r="J98" s="197"/>
      <c r="K98" s="197"/>
      <c r="L98" s="197"/>
      <c r="M98" s="197"/>
      <c r="N98" s="197"/>
      <c r="O98" s="198"/>
    </row>
  </sheetData>
  <mergeCells count="11">
    <mergeCell ref="C3:K3"/>
    <mergeCell ref="C4:H4"/>
    <mergeCell ref="I4:N4"/>
    <mergeCell ref="C95:H95"/>
    <mergeCell ref="I95:N95"/>
    <mergeCell ref="C55:H55"/>
    <mergeCell ref="I55:N55"/>
    <mergeCell ref="C61:H61"/>
    <mergeCell ref="I61:N61"/>
    <mergeCell ref="C84:H84"/>
    <mergeCell ref="I84:N84"/>
  </mergeCells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106"/>
  <sheetViews>
    <sheetView tabSelected="1" workbookViewId="0">
      <selection activeCell="B23" sqref="B23:J23"/>
    </sheetView>
  </sheetViews>
  <sheetFormatPr defaultRowHeight="13.2" x14ac:dyDescent="0.2"/>
  <cols>
    <col min="1" max="1" width="8.6640625" customWidth="1"/>
    <col min="2" max="2" width="14" customWidth="1"/>
    <col min="3" max="3" width="15.44140625" customWidth="1"/>
    <col min="4" max="4" width="13" customWidth="1"/>
    <col min="5" max="6" width="7.6640625" customWidth="1"/>
    <col min="7" max="7" width="14.21875" customWidth="1"/>
    <col min="8" max="8" width="7.44140625" customWidth="1"/>
    <col min="9" max="9" width="9.33203125" customWidth="1"/>
    <col min="10" max="10" width="5" customWidth="1"/>
    <col min="11" max="11" width="5.21875" customWidth="1"/>
    <col min="12" max="12" width="6.21875" customWidth="1"/>
    <col min="13" max="17" width="5" customWidth="1"/>
    <col min="23" max="32" width="3.21875" customWidth="1"/>
  </cols>
  <sheetData>
    <row r="1" spans="1:12" ht="32.25" customHeight="1" thickBot="1" x14ac:dyDescent="0.25">
      <c r="A1" s="1"/>
      <c r="B1" s="218" t="s">
        <v>1130</v>
      </c>
      <c r="C1" s="218"/>
      <c r="D1" s="218"/>
      <c r="E1" s="218"/>
      <c r="F1" s="218"/>
      <c r="G1" s="218"/>
      <c r="H1" s="1"/>
      <c r="I1" s="1"/>
      <c r="J1" s="1"/>
      <c r="K1" s="1"/>
      <c r="L1" s="1"/>
    </row>
    <row r="2" spans="1:12" ht="13.5" customHeight="1" thickTop="1" x14ac:dyDescent="0.2">
      <c r="A2" s="1"/>
      <c r="B2" s="3"/>
      <c r="C2" s="77"/>
      <c r="D2" s="4"/>
      <c r="E2" s="4"/>
      <c r="F2" s="4"/>
      <c r="G2" s="5"/>
      <c r="H2" s="1"/>
      <c r="I2" s="1"/>
      <c r="J2" s="1"/>
      <c r="K2" s="1"/>
      <c r="L2" s="1"/>
    </row>
    <row r="3" spans="1:12" ht="18.75" customHeight="1" x14ac:dyDescent="0.2">
      <c r="A3" s="1"/>
      <c r="B3" s="6" t="s">
        <v>35</v>
      </c>
      <c r="C3" s="21"/>
      <c r="D3" s="31"/>
      <c r="E3" s="122"/>
      <c r="F3" s="11"/>
      <c r="G3" s="8"/>
      <c r="H3" s="1"/>
      <c r="I3" s="1"/>
      <c r="J3" s="1"/>
      <c r="K3" s="1"/>
      <c r="L3" s="1"/>
    </row>
    <row r="4" spans="1:12" ht="12.75" customHeight="1" x14ac:dyDescent="0.2">
      <c r="A4" s="1"/>
      <c r="B4" s="22"/>
      <c r="C4" s="116" t="e">
        <f>VLOOKUP($C$3,学校データ,16,FALSE)</f>
        <v>#N/A</v>
      </c>
      <c r="D4" s="24"/>
      <c r="E4" s="25"/>
      <c r="F4" s="23"/>
      <c r="G4" s="26"/>
      <c r="H4" s="1"/>
      <c r="I4" s="1"/>
      <c r="J4" s="1"/>
      <c r="K4" s="1"/>
      <c r="L4" s="1"/>
    </row>
    <row r="5" spans="1:12" ht="21.75" customHeight="1" x14ac:dyDescent="0.2">
      <c r="A5" s="1"/>
      <c r="B5" s="27" t="s">
        <v>8</v>
      </c>
      <c r="C5" s="28"/>
      <c r="D5" s="29"/>
      <c r="E5" s="30"/>
      <c r="F5" s="28"/>
      <c r="G5" s="8"/>
      <c r="H5" s="1"/>
      <c r="I5" s="1"/>
      <c r="J5" s="1"/>
      <c r="K5" s="1"/>
      <c r="L5" s="1"/>
    </row>
    <row r="6" spans="1:12" ht="18" customHeight="1" x14ac:dyDescent="0.2">
      <c r="A6" s="1"/>
      <c r="B6" s="6" t="s">
        <v>97</v>
      </c>
      <c r="C6" s="16"/>
      <c r="D6" s="10"/>
      <c r="E6" s="11"/>
      <c r="F6" s="9"/>
      <c r="G6" s="8"/>
      <c r="H6" s="1"/>
      <c r="I6" s="1"/>
      <c r="J6" s="1"/>
      <c r="K6" s="1"/>
      <c r="L6" s="1"/>
    </row>
    <row r="7" spans="1:12" ht="5.25" customHeight="1" x14ac:dyDescent="0.2">
      <c r="A7" s="1"/>
      <c r="B7" s="6"/>
      <c r="C7" s="9"/>
      <c r="D7" s="10"/>
      <c r="E7" s="11"/>
      <c r="F7" s="9"/>
      <c r="G7" s="8"/>
      <c r="H7" s="1"/>
      <c r="I7" s="1"/>
      <c r="J7" s="1"/>
      <c r="K7" s="1"/>
      <c r="L7" s="1"/>
    </row>
    <row r="8" spans="1:12" ht="16.5" customHeight="1" x14ac:dyDescent="0.2">
      <c r="A8" s="1"/>
      <c r="B8" s="32" t="s">
        <v>6</v>
      </c>
      <c r="C8" s="16"/>
      <c r="D8" s="7" t="s">
        <v>7</v>
      </c>
      <c r="E8" s="222"/>
      <c r="F8" s="223"/>
      <c r="G8" s="8"/>
      <c r="H8" s="1"/>
      <c r="I8" s="1"/>
      <c r="J8" s="1"/>
      <c r="K8" s="1"/>
      <c r="L8" s="1"/>
    </row>
    <row r="9" spans="1:12" ht="8.25" customHeight="1" thickBot="1" x14ac:dyDescent="0.25">
      <c r="A9" s="1"/>
      <c r="B9" s="78"/>
      <c r="C9" s="12"/>
      <c r="D9" s="12"/>
      <c r="E9" s="13"/>
      <c r="F9" s="89"/>
      <c r="G9" s="14"/>
      <c r="H9" s="1"/>
      <c r="I9" s="1"/>
      <c r="J9" s="1"/>
      <c r="K9" s="1"/>
      <c r="L9" s="1"/>
    </row>
    <row r="10" spans="1:12" ht="21.75" customHeight="1" thickTop="1" x14ac:dyDescent="0.2">
      <c r="A10" s="2"/>
      <c r="B10" s="91" t="str">
        <f>"　（　"&amp;C3&amp;"　）の登録番号（ﾅﾝﾊﾞｰｶｰﾄﾞ）割当（不足の場合連絡してください）"</f>
        <v>　（　　）の登録番号（ﾅﾝﾊﾞｰｶｰﾄﾞ）割当（不足の場合連絡してください）</v>
      </c>
      <c r="C10" s="2"/>
      <c r="D10" s="2"/>
      <c r="E10" s="2"/>
      <c r="F10" s="2"/>
      <c r="G10" s="2"/>
      <c r="H10" s="2"/>
      <c r="I10" s="2"/>
      <c r="J10" s="2"/>
      <c r="K10" s="2"/>
      <c r="L10" s="2"/>
    </row>
    <row r="11" spans="1:12" s="15" customFormat="1" ht="18" customHeight="1" x14ac:dyDescent="0.2">
      <c r="A11" s="2"/>
      <c r="B11" s="224" t="s">
        <v>1133</v>
      </c>
      <c r="C11" s="225"/>
      <c r="D11" s="224" t="s">
        <v>1134</v>
      </c>
      <c r="E11" s="226"/>
      <c r="F11" s="225"/>
      <c r="G11" s="2"/>
      <c r="H11" s="2"/>
      <c r="I11" s="2"/>
      <c r="J11" s="2"/>
      <c r="K11" s="2"/>
      <c r="L11" s="2"/>
    </row>
    <row r="12" spans="1:12" s="15" customFormat="1" ht="18" customHeight="1" x14ac:dyDescent="0.2">
      <c r="A12" s="2"/>
      <c r="B12" s="174" t="e">
        <f>VLOOKUP($C$3,$A$30:$J$106,3,0)&amp;"～"&amp;VLOOKUP(C3,$A$30:$J$106,4,0)</f>
        <v>#N/A</v>
      </c>
      <c r="C12" s="205" t="e">
        <f>VLOOKUP($C$3,$A$30:$J$106,5,0)&amp;"～"&amp;VLOOKUP($C$3,$A$30:$J$106,6,0)</f>
        <v>#N/A</v>
      </c>
      <c r="D12" s="174" t="e">
        <f>VLOOKUP($C$3,$A$30:$J$106,7,0)&amp;"～"&amp;VLOOKUP($C$3,$A$30:$J$106,8,0)</f>
        <v>#N/A</v>
      </c>
      <c r="E12" s="228" t="e">
        <f>VLOOKUP($C$3,$A$30:$J$106,9,0)&amp;"～"&amp;VLOOKUP($C$3,$A$30:$J$106,10,0)</f>
        <v>#N/A</v>
      </c>
      <c r="F12" s="229" t="e">
        <f>VLOOKUP($C$3,$A$39:$J$115,3,0)&amp;"～"&amp;VLOOKUP(#REF!,$A$39:$J$115,4,0)</f>
        <v>#N/A</v>
      </c>
      <c r="G12" s="2"/>
      <c r="H12" s="2"/>
      <c r="I12" s="2"/>
      <c r="J12" s="2"/>
      <c r="K12" s="2"/>
      <c r="L12" s="2"/>
    </row>
    <row r="13" spans="1:12" ht="7.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9.5" customHeight="1" thickBot="1" x14ac:dyDescent="0.25">
      <c r="A14" s="2"/>
      <c r="B14" s="105" t="s">
        <v>105</v>
      </c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17.25" customHeight="1" x14ac:dyDescent="0.2">
      <c r="A15" s="2"/>
      <c r="B15" s="97" t="s">
        <v>13</v>
      </c>
      <c r="C15" s="98" t="s">
        <v>15</v>
      </c>
      <c r="D15" s="98" t="s">
        <v>14</v>
      </c>
      <c r="E15" s="220" t="s">
        <v>101</v>
      </c>
      <c r="F15" s="221"/>
      <c r="G15" s="2"/>
      <c r="H15" s="2"/>
      <c r="I15" s="2"/>
      <c r="J15" s="2"/>
      <c r="K15" s="2"/>
      <c r="L15" s="2"/>
    </row>
    <row r="16" spans="1:12" ht="17.25" customHeight="1" x14ac:dyDescent="0.2">
      <c r="A16" s="2"/>
      <c r="B16" s="99" t="s">
        <v>9</v>
      </c>
      <c r="C16" s="48" t="str">
        <f>E16+F16&amp;"名×1000円"</f>
        <v>0名×1000円</v>
      </c>
      <c r="D16" s="49">
        <f>1000*(E16+F16)</f>
        <v>0</v>
      </c>
      <c r="E16" s="90">
        <f>SUM(男子!$T$6:$T$50)</f>
        <v>0</v>
      </c>
      <c r="F16" s="100">
        <f>SUM(女子!$T$6:$T$50)</f>
        <v>0</v>
      </c>
      <c r="G16" s="2"/>
      <c r="H16" s="2"/>
      <c r="I16" s="2"/>
      <c r="J16" s="2"/>
      <c r="K16" s="2"/>
      <c r="L16" s="2"/>
    </row>
    <row r="17" spans="1:22" ht="17.25" customHeight="1" thickBot="1" x14ac:dyDescent="0.25">
      <c r="A17" s="2"/>
      <c r="B17" s="101" t="s">
        <v>10</v>
      </c>
      <c r="C17" s="102" t="str">
        <f>E17+F17&amp;"種目×1000円"</f>
        <v>0種目×1000円</v>
      </c>
      <c r="D17" s="103">
        <f>1000*(E17+F17)</f>
        <v>0</v>
      </c>
      <c r="E17" s="164">
        <f>COUNTIF(男子!$T$3:$T$4,"&gt;0")</f>
        <v>0</v>
      </c>
      <c r="F17" s="165">
        <f>COUNTIF(女子!$T$3:$T$4,"&gt;0")</f>
        <v>0</v>
      </c>
      <c r="G17" s="2"/>
      <c r="H17" s="2"/>
      <c r="I17" s="2"/>
      <c r="J17" s="2"/>
      <c r="K17" s="2"/>
      <c r="L17" s="2"/>
    </row>
    <row r="18" spans="1:22" ht="21.75" hidden="1" customHeight="1" thickBot="1" x14ac:dyDescent="0.25">
      <c r="A18" s="2"/>
      <c r="B18" s="159" t="s">
        <v>106</v>
      </c>
      <c r="C18" s="160" t="str">
        <f>E18+F18&amp;"名×1500円"</f>
        <v>0名×1500円</v>
      </c>
      <c r="D18" s="161"/>
      <c r="E18" s="162">
        <f>COUNTIF(男子!$P$6:$P$50,"追加")</f>
        <v>0</v>
      </c>
      <c r="F18" s="163">
        <f>COUNTIF(女子!$P$6:$P$50,"追加")</f>
        <v>0</v>
      </c>
      <c r="G18" s="2"/>
      <c r="H18" s="2"/>
      <c r="I18" s="2"/>
      <c r="J18" s="2"/>
      <c r="K18" s="2"/>
      <c r="L18" s="2"/>
    </row>
    <row r="19" spans="1:22" ht="19.5" customHeight="1" thickBot="1" x14ac:dyDescent="0.25">
      <c r="A19" s="2"/>
      <c r="B19" s="2"/>
      <c r="C19" s="118" t="s">
        <v>11</v>
      </c>
      <c r="D19" s="119">
        <f>SUM(D16:D18)</f>
        <v>0</v>
      </c>
      <c r="E19" s="2"/>
      <c r="F19" s="2"/>
      <c r="G19" s="2"/>
      <c r="H19" s="2"/>
      <c r="I19" s="2"/>
      <c r="J19" s="2"/>
      <c r="K19" s="2"/>
      <c r="L19" s="2"/>
    </row>
    <row r="20" spans="1:22" ht="17.25" hidden="1" customHeight="1" x14ac:dyDescent="0.2">
      <c r="A20" s="65" t="e">
        <f>VLOOKUP($C$3,学校データ,2,FALSE)</f>
        <v>#N/A</v>
      </c>
      <c r="B20" s="65">
        <f>C3</f>
        <v>0</v>
      </c>
      <c r="C20" s="65">
        <f>C6</f>
        <v>0</v>
      </c>
      <c r="D20" s="65">
        <f>C8</f>
        <v>0</v>
      </c>
      <c r="E20" s="88">
        <f>E8</f>
        <v>0</v>
      </c>
      <c r="F20" s="65">
        <f>E16</f>
        <v>0</v>
      </c>
      <c r="G20" s="65">
        <f>F16</f>
        <v>0</v>
      </c>
      <c r="H20" s="65">
        <f>E17</f>
        <v>0</v>
      </c>
      <c r="I20" s="65">
        <f>F17</f>
        <v>0</v>
      </c>
      <c r="J20" s="65">
        <f>E18</f>
        <v>0</v>
      </c>
      <c r="K20" s="65">
        <f>F18</f>
        <v>0</v>
      </c>
      <c r="L20" s="65">
        <f>D19</f>
        <v>0</v>
      </c>
    </row>
    <row r="21" spans="1:22" ht="8.25" customHeight="1" x14ac:dyDescent="0.2">
      <c r="A21" s="2"/>
      <c r="B21" s="2"/>
      <c r="C21" s="104"/>
      <c r="D21" s="76"/>
      <c r="E21" s="2"/>
      <c r="F21" s="2"/>
      <c r="G21" s="2"/>
      <c r="H21" s="2"/>
      <c r="I21" s="2"/>
      <c r="J21" s="2"/>
      <c r="K21" s="2"/>
      <c r="L21" s="2"/>
    </row>
    <row r="22" spans="1:22" ht="160.94999999999999" customHeight="1" x14ac:dyDescent="0.2">
      <c r="A22" s="2"/>
      <c r="B22" s="227" t="s">
        <v>2287</v>
      </c>
      <c r="C22" s="227"/>
      <c r="D22" s="227"/>
      <c r="E22" s="227"/>
      <c r="F22" s="227"/>
      <c r="G22" s="227"/>
      <c r="H22" s="227"/>
      <c r="I22" s="227"/>
      <c r="J22" s="227"/>
      <c r="K22" s="227"/>
      <c r="L22" s="2"/>
    </row>
    <row r="23" spans="1:22" ht="77.25" customHeight="1" x14ac:dyDescent="0.2">
      <c r="A23" s="2"/>
      <c r="B23" s="219" t="s">
        <v>192</v>
      </c>
      <c r="C23" s="219"/>
      <c r="D23" s="219"/>
      <c r="E23" s="219"/>
      <c r="F23" s="219"/>
      <c r="G23" s="219"/>
      <c r="H23" s="219"/>
      <c r="I23" s="219"/>
      <c r="J23" s="219"/>
      <c r="K23" s="2"/>
      <c r="L23" s="2"/>
    </row>
    <row r="24" spans="1:22" ht="32.25" customHeight="1" x14ac:dyDescent="0.2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22" ht="87" customHeight="1" x14ac:dyDescent="0.2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22" ht="13.5" customHeight="1" x14ac:dyDescent="0.2"/>
    <row r="27" spans="1:22" ht="13.5" customHeight="1" x14ac:dyDescent="0.2"/>
    <row r="28" spans="1:22" hidden="1" x14ac:dyDescent="0.2">
      <c r="G28" s="168"/>
      <c r="H28" s="169"/>
      <c r="I28" s="169"/>
    </row>
    <row r="29" spans="1:22" hidden="1" x14ac:dyDescent="0.2">
      <c r="A29">
        <v>1</v>
      </c>
      <c r="B29">
        <v>2</v>
      </c>
      <c r="C29">
        <v>3</v>
      </c>
      <c r="D29">
        <v>4</v>
      </c>
      <c r="E29">
        <v>5</v>
      </c>
      <c r="F29">
        <v>6</v>
      </c>
      <c r="G29" s="170">
        <v>7</v>
      </c>
      <c r="H29" s="170">
        <v>8</v>
      </c>
      <c r="I29" s="170">
        <v>9</v>
      </c>
      <c r="J29" s="170">
        <v>10</v>
      </c>
      <c r="K29" s="170"/>
      <c r="L29" s="170"/>
      <c r="M29" s="170"/>
    </row>
    <row r="30" spans="1:22" hidden="1" x14ac:dyDescent="0.2">
      <c r="A30" s="120" t="s">
        <v>44</v>
      </c>
      <c r="B30" s="120">
        <v>430001</v>
      </c>
      <c r="C30" s="120">
        <v>1</v>
      </c>
      <c r="D30" s="120">
        <v>40</v>
      </c>
      <c r="E30" s="120"/>
      <c r="F30" s="120"/>
      <c r="G30" s="207">
        <v>1</v>
      </c>
      <c r="H30" s="207">
        <v>25</v>
      </c>
      <c r="I30" s="207"/>
      <c r="J30" s="207"/>
      <c r="K30" s="170"/>
      <c r="L30" s="170" t="s">
        <v>44</v>
      </c>
      <c r="M30" s="170">
        <v>40</v>
      </c>
      <c r="N30">
        <v>1</v>
      </c>
      <c r="O30" t="s">
        <v>1115</v>
      </c>
      <c r="P30">
        <v>40</v>
      </c>
      <c r="T30">
        <v>1</v>
      </c>
      <c r="U30" t="s">
        <v>1115</v>
      </c>
      <c r="V30">
        <v>25</v>
      </c>
    </row>
    <row r="31" spans="1:22" hidden="1" x14ac:dyDescent="0.2">
      <c r="A31" s="120" t="s">
        <v>46</v>
      </c>
      <c r="B31" s="120">
        <v>430002</v>
      </c>
      <c r="C31" s="120">
        <v>41</v>
      </c>
      <c r="D31" s="120">
        <v>65</v>
      </c>
      <c r="E31" s="120"/>
      <c r="F31" s="120"/>
      <c r="G31" s="207">
        <v>26</v>
      </c>
      <c r="H31" s="207">
        <v>50</v>
      </c>
      <c r="I31" s="207"/>
      <c r="J31" s="207"/>
      <c r="K31" s="170"/>
      <c r="L31" s="170" t="s">
        <v>46</v>
      </c>
      <c r="M31" s="170">
        <v>25</v>
      </c>
      <c r="N31">
        <v>41</v>
      </c>
      <c r="O31" t="s">
        <v>1115</v>
      </c>
      <c r="P31">
        <v>65</v>
      </c>
      <c r="T31">
        <v>26</v>
      </c>
      <c r="U31" t="s">
        <v>1115</v>
      </c>
      <c r="V31">
        <v>50</v>
      </c>
    </row>
    <row r="32" spans="1:22" hidden="1" x14ac:dyDescent="0.2">
      <c r="A32" s="120" t="s">
        <v>0</v>
      </c>
      <c r="B32" s="120">
        <v>430003</v>
      </c>
      <c r="C32" s="120">
        <v>66</v>
      </c>
      <c r="D32" s="120">
        <v>90</v>
      </c>
      <c r="E32" s="120">
        <v>1261</v>
      </c>
      <c r="F32" s="120">
        <v>1270</v>
      </c>
      <c r="G32" s="207">
        <v>51</v>
      </c>
      <c r="H32" s="207">
        <v>70</v>
      </c>
      <c r="I32" s="207"/>
      <c r="J32" s="207"/>
      <c r="K32" s="170"/>
      <c r="L32" s="170" t="s">
        <v>0</v>
      </c>
      <c r="M32" s="170">
        <v>25</v>
      </c>
      <c r="N32">
        <v>66</v>
      </c>
      <c r="O32" t="s">
        <v>1115</v>
      </c>
      <c r="P32">
        <v>90</v>
      </c>
      <c r="T32">
        <v>51</v>
      </c>
      <c r="U32" t="s">
        <v>1115</v>
      </c>
      <c r="V32">
        <v>70</v>
      </c>
    </row>
    <row r="33" spans="1:22" hidden="1" x14ac:dyDescent="0.2">
      <c r="A33" s="120" t="s">
        <v>1</v>
      </c>
      <c r="B33" s="120">
        <v>430004</v>
      </c>
      <c r="C33" s="120">
        <v>91</v>
      </c>
      <c r="D33" s="120">
        <v>135</v>
      </c>
      <c r="E33" s="120"/>
      <c r="F33" s="120"/>
      <c r="G33" s="207">
        <v>71</v>
      </c>
      <c r="H33" s="207">
        <v>90</v>
      </c>
      <c r="I33" s="207"/>
      <c r="J33" s="207"/>
      <c r="K33" s="170"/>
      <c r="L33" s="170" t="s">
        <v>1</v>
      </c>
      <c r="M33" s="170">
        <v>45</v>
      </c>
      <c r="N33">
        <v>91</v>
      </c>
      <c r="O33" t="s">
        <v>1115</v>
      </c>
      <c r="P33">
        <v>135</v>
      </c>
      <c r="T33">
        <v>71</v>
      </c>
      <c r="U33" t="s">
        <v>1115</v>
      </c>
      <c r="V33">
        <v>90</v>
      </c>
    </row>
    <row r="34" spans="1:22" hidden="1" x14ac:dyDescent="0.2">
      <c r="A34" s="120" t="s">
        <v>48</v>
      </c>
      <c r="B34" s="120">
        <v>430005</v>
      </c>
      <c r="C34" s="120">
        <v>136</v>
      </c>
      <c r="D34" s="120">
        <v>155</v>
      </c>
      <c r="E34" s="120"/>
      <c r="F34" s="120"/>
      <c r="G34" s="207">
        <v>91</v>
      </c>
      <c r="H34" s="207">
        <v>135</v>
      </c>
      <c r="I34" s="207"/>
      <c r="J34" s="207"/>
      <c r="K34" s="170"/>
      <c r="L34" s="170" t="s">
        <v>48</v>
      </c>
      <c r="M34" s="170">
        <v>20</v>
      </c>
      <c r="N34">
        <v>136</v>
      </c>
      <c r="O34" t="s">
        <v>1115</v>
      </c>
      <c r="P34">
        <v>155</v>
      </c>
      <c r="T34">
        <v>91</v>
      </c>
      <c r="U34" t="s">
        <v>1115</v>
      </c>
      <c r="V34">
        <v>135</v>
      </c>
    </row>
    <row r="35" spans="1:22" hidden="1" x14ac:dyDescent="0.2">
      <c r="A35" s="120" t="s">
        <v>30</v>
      </c>
      <c r="B35" s="120">
        <v>430006</v>
      </c>
      <c r="C35" s="120">
        <v>156</v>
      </c>
      <c r="D35" s="120">
        <v>220</v>
      </c>
      <c r="E35" s="120"/>
      <c r="F35" s="120"/>
      <c r="G35" s="207">
        <v>136</v>
      </c>
      <c r="H35" s="207">
        <v>160</v>
      </c>
      <c r="I35" s="207"/>
      <c r="J35" s="207"/>
      <c r="K35" s="170"/>
      <c r="L35" s="170" t="s">
        <v>30</v>
      </c>
      <c r="M35" s="170">
        <v>65</v>
      </c>
      <c r="N35">
        <v>156</v>
      </c>
      <c r="O35" t="s">
        <v>1115</v>
      </c>
      <c r="P35">
        <v>220</v>
      </c>
      <c r="T35">
        <v>136</v>
      </c>
      <c r="U35" t="s">
        <v>1115</v>
      </c>
      <c r="V35">
        <v>160</v>
      </c>
    </row>
    <row r="36" spans="1:22" hidden="1" x14ac:dyDescent="0.2">
      <c r="A36" s="120" t="s">
        <v>28</v>
      </c>
      <c r="B36" s="120">
        <v>430007</v>
      </c>
      <c r="C36" s="120">
        <v>221</v>
      </c>
      <c r="D36" s="120">
        <v>240</v>
      </c>
      <c r="E36" s="120"/>
      <c r="F36" s="120"/>
      <c r="G36" s="207">
        <v>161</v>
      </c>
      <c r="H36" s="207">
        <v>180</v>
      </c>
      <c r="I36" s="207"/>
      <c r="J36" s="207"/>
      <c r="K36" s="170"/>
      <c r="L36" s="170" t="s">
        <v>28</v>
      </c>
      <c r="M36" s="170">
        <v>20</v>
      </c>
      <c r="N36">
        <v>221</v>
      </c>
      <c r="O36" t="s">
        <v>1115</v>
      </c>
      <c r="P36">
        <v>240</v>
      </c>
      <c r="T36">
        <v>161</v>
      </c>
      <c r="U36" t="s">
        <v>1115</v>
      </c>
      <c r="V36">
        <v>180</v>
      </c>
    </row>
    <row r="37" spans="1:22" hidden="1" x14ac:dyDescent="0.2">
      <c r="A37" s="120" t="s">
        <v>47</v>
      </c>
      <c r="B37" s="120">
        <v>430008</v>
      </c>
      <c r="C37" s="120">
        <v>241</v>
      </c>
      <c r="D37" s="120">
        <v>270</v>
      </c>
      <c r="E37" s="120"/>
      <c r="F37" s="120"/>
      <c r="G37" s="207">
        <v>181</v>
      </c>
      <c r="H37" s="207">
        <v>205</v>
      </c>
      <c r="I37" s="207"/>
      <c r="J37" s="207"/>
      <c r="K37" s="170"/>
      <c r="L37" s="170" t="s">
        <v>47</v>
      </c>
      <c r="M37" s="170">
        <v>30</v>
      </c>
      <c r="N37">
        <v>241</v>
      </c>
      <c r="O37" t="s">
        <v>1115</v>
      </c>
      <c r="P37">
        <v>270</v>
      </c>
      <c r="T37">
        <v>181</v>
      </c>
      <c r="U37" t="s">
        <v>1115</v>
      </c>
      <c r="V37">
        <v>205</v>
      </c>
    </row>
    <row r="38" spans="1:22" hidden="1" x14ac:dyDescent="0.2">
      <c r="A38" s="120" t="s">
        <v>102</v>
      </c>
      <c r="B38" s="120">
        <v>430009</v>
      </c>
      <c r="C38" s="120">
        <v>271</v>
      </c>
      <c r="D38" s="120">
        <v>280</v>
      </c>
      <c r="E38" s="120"/>
      <c r="F38" s="120"/>
      <c r="G38" s="207">
        <v>206</v>
      </c>
      <c r="H38" s="207">
        <v>215</v>
      </c>
      <c r="I38" s="207"/>
      <c r="J38" s="207"/>
      <c r="K38" s="170"/>
      <c r="L38" s="170" t="s">
        <v>102</v>
      </c>
      <c r="M38" s="170">
        <v>10</v>
      </c>
      <c r="N38">
        <v>271</v>
      </c>
      <c r="O38" t="s">
        <v>1115</v>
      </c>
      <c r="P38">
        <v>280</v>
      </c>
      <c r="T38">
        <v>206</v>
      </c>
      <c r="U38" t="s">
        <v>1115</v>
      </c>
      <c r="V38">
        <v>215</v>
      </c>
    </row>
    <row r="39" spans="1:22" hidden="1" x14ac:dyDescent="0.2">
      <c r="A39" s="120" t="s">
        <v>76</v>
      </c>
      <c r="B39" s="120">
        <v>430010</v>
      </c>
      <c r="C39" s="120">
        <v>281</v>
      </c>
      <c r="D39" s="120">
        <v>320</v>
      </c>
      <c r="E39" s="120"/>
      <c r="F39" s="120"/>
      <c r="G39" s="207">
        <v>216</v>
      </c>
      <c r="H39" s="207">
        <v>240</v>
      </c>
      <c r="I39" s="207"/>
      <c r="J39" s="207"/>
      <c r="K39" s="170"/>
      <c r="L39" s="170" t="s">
        <v>76</v>
      </c>
      <c r="M39" s="170">
        <v>40</v>
      </c>
      <c r="N39">
        <v>281</v>
      </c>
      <c r="O39" t="s">
        <v>1115</v>
      </c>
      <c r="P39">
        <v>320</v>
      </c>
      <c r="T39">
        <v>216</v>
      </c>
      <c r="U39" t="s">
        <v>1115</v>
      </c>
      <c r="V39">
        <v>240</v>
      </c>
    </row>
    <row r="40" spans="1:22" hidden="1" x14ac:dyDescent="0.2">
      <c r="A40" s="120" t="s">
        <v>77</v>
      </c>
      <c r="B40" s="120">
        <v>430011</v>
      </c>
      <c r="C40" s="120">
        <v>321</v>
      </c>
      <c r="D40" s="120">
        <v>345</v>
      </c>
      <c r="E40" s="120"/>
      <c r="F40" s="120"/>
      <c r="G40" s="207">
        <v>241</v>
      </c>
      <c r="H40" s="207">
        <v>260</v>
      </c>
      <c r="I40" s="207"/>
      <c r="J40" s="207"/>
      <c r="K40" s="170"/>
      <c r="L40" s="170" t="s">
        <v>77</v>
      </c>
      <c r="M40" s="170">
        <v>25</v>
      </c>
      <c r="N40">
        <v>321</v>
      </c>
      <c r="O40" t="s">
        <v>1115</v>
      </c>
      <c r="P40">
        <v>345</v>
      </c>
      <c r="T40">
        <v>241</v>
      </c>
      <c r="U40" t="s">
        <v>1115</v>
      </c>
      <c r="V40">
        <v>260</v>
      </c>
    </row>
    <row r="41" spans="1:22" hidden="1" x14ac:dyDescent="0.2">
      <c r="A41" s="120" t="s">
        <v>176</v>
      </c>
      <c r="B41" s="120">
        <v>430012</v>
      </c>
      <c r="C41" s="120">
        <v>346</v>
      </c>
      <c r="D41" s="120">
        <v>360</v>
      </c>
      <c r="E41" s="120"/>
      <c r="F41" s="120"/>
      <c r="G41" s="207">
        <v>261</v>
      </c>
      <c r="H41" s="207">
        <v>275</v>
      </c>
      <c r="I41" s="207"/>
      <c r="J41" s="207"/>
      <c r="K41" s="170"/>
      <c r="L41" s="170" t="s">
        <v>176</v>
      </c>
      <c r="M41" s="170">
        <v>15</v>
      </c>
      <c r="N41">
        <v>346</v>
      </c>
      <c r="O41" t="s">
        <v>1115</v>
      </c>
      <c r="P41">
        <v>360</v>
      </c>
      <c r="T41">
        <v>261</v>
      </c>
      <c r="U41" t="s">
        <v>1115</v>
      </c>
      <c r="V41">
        <v>275</v>
      </c>
    </row>
    <row r="42" spans="1:22" hidden="1" x14ac:dyDescent="0.2">
      <c r="A42" s="120" t="s">
        <v>29</v>
      </c>
      <c r="B42" s="120">
        <v>430013</v>
      </c>
      <c r="C42" s="120">
        <v>361</v>
      </c>
      <c r="D42" s="120">
        <v>390</v>
      </c>
      <c r="E42" s="120"/>
      <c r="F42" s="120"/>
      <c r="G42" s="207">
        <v>276</v>
      </c>
      <c r="H42" s="207">
        <v>295</v>
      </c>
      <c r="I42" s="207"/>
      <c r="J42" s="207"/>
      <c r="K42" s="170"/>
      <c r="L42" s="170" t="s">
        <v>29</v>
      </c>
      <c r="M42" s="170">
        <v>30</v>
      </c>
      <c r="N42">
        <v>361</v>
      </c>
      <c r="O42" t="s">
        <v>1115</v>
      </c>
      <c r="P42">
        <v>390</v>
      </c>
      <c r="T42">
        <v>276</v>
      </c>
      <c r="U42" t="s">
        <v>1115</v>
      </c>
      <c r="V42">
        <v>295</v>
      </c>
    </row>
    <row r="43" spans="1:22" hidden="1" x14ac:dyDescent="0.2">
      <c r="A43" s="120" t="s">
        <v>49</v>
      </c>
      <c r="B43" s="120">
        <v>430014</v>
      </c>
      <c r="C43" s="120">
        <v>391</v>
      </c>
      <c r="D43" s="120">
        <v>410</v>
      </c>
      <c r="E43" s="120"/>
      <c r="F43" s="120"/>
      <c r="G43" s="207">
        <v>296</v>
      </c>
      <c r="H43" s="207">
        <v>310</v>
      </c>
      <c r="I43" s="207"/>
      <c r="J43" s="207"/>
      <c r="K43" s="170"/>
      <c r="L43" s="170" t="s">
        <v>49</v>
      </c>
      <c r="M43" s="170">
        <v>20</v>
      </c>
      <c r="N43">
        <v>391</v>
      </c>
      <c r="O43" t="s">
        <v>1115</v>
      </c>
      <c r="P43">
        <v>410</v>
      </c>
      <c r="T43">
        <v>296</v>
      </c>
      <c r="U43" t="s">
        <v>1115</v>
      </c>
      <c r="V43">
        <v>310</v>
      </c>
    </row>
    <row r="44" spans="1:22" hidden="1" x14ac:dyDescent="0.2">
      <c r="A44" s="120" t="s">
        <v>50</v>
      </c>
      <c r="B44" s="120">
        <v>430015</v>
      </c>
      <c r="C44" s="120">
        <v>411</v>
      </c>
      <c r="D44" s="120">
        <v>455</v>
      </c>
      <c r="E44" s="120"/>
      <c r="F44" s="120"/>
      <c r="G44" s="207">
        <v>311</v>
      </c>
      <c r="H44" s="207">
        <v>325</v>
      </c>
      <c r="I44" s="207"/>
      <c r="J44" s="207"/>
      <c r="K44" s="170"/>
      <c r="L44" s="170" t="s">
        <v>50</v>
      </c>
      <c r="M44" s="170">
        <v>45</v>
      </c>
      <c r="N44">
        <v>411</v>
      </c>
      <c r="O44" t="s">
        <v>1115</v>
      </c>
      <c r="P44">
        <v>455</v>
      </c>
      <c r="T44">
        <v>311</v>
      </c>
      <c r="U44" t="s">
        <v>1115</v>
      </c>
      <c r="V44">
        <v>325</v>
      </c>
    </row>
    <row r="45" spans="1:22" hidden="1" x14ac:dyDescent="0.2">
      <c r="A45" s="120" t="s">
        <v>52</v>
      </c>
      <c r="B45" s="120">
        <v>430016</v>
      </c>
      <c r="C45" s="120">
        <v>456</v>
      </c>
      <c r="D45" s="120">
        <v>470</v>
      </c>
      <c r="E45" s="120"/>
      <c r="F45" s="120"/>
      <c r="G45" s="207">
        <v>326</v>
      </c>
      <c r="H45" s="207">
        <v>335</v>
      </c>
      <c r="I45" s="207"/>
      <c r="J45" s="207"/>
      <c r="K45" s="170"/>
      <c r="L45" s="170" t="s">
        <v>52</v>
      </c>
      <c r="M45" s="170">
        <v>15</v>
      </c>
      <c r="N45">
        <v>456</v>
      </c>
      <c r="O45" t="s">
        <v>1115</v>
      </c>
      <c r="P45">
        <v>470</v>
      </c>
      <c r="T45">
        <v>326</v>
      </c>
      <c r="U45" t="s">
        <v>1115</v>
      </c>
      <c r="V45">
        <v>335</v>
      </c>
    </row>
    <row r="46" spans="1:22" hidden="1" x14ac:dyDescent="0.2">
      <c r="A46" s="120" t="s">
        <v>51</v>
      </c>
      <c r="B46" s="120">
        <v>430017</v>
      </c>
      <c r="C46" s="120">
        <v>471</v>
      </c>
      <c r="D46" s="120">
        <v>505</v>
      </c>
      <c r="E46" s="120"/>
      <c r="F46" s="120"/>
      <c r="G46" s="207">
        <v>336</v>
      </c>
      <c r="H46" s="207">
        <v>360</v>
      </c>
      <c r="I46" s="207"/>
      <c r="J46" s="207"/>
      <c r="K46" s="170"/>
      <c r="L46" s="170" t="s">
        <v>51</v>
      </c>
      <c r="M46" s="170">
        <v>35</v>
      </c>
      <c r="N46">
        <v>471</v>
      </c>
      <c r="O46" t="s">
        <v>1115</v>
      </c>
      <c r="P46">
        <v>505</v>
      </c>
      <c r="T46">
        <v>336</v>
      </c>
      <c r="U46" t="s">
        <v>1115</v>
      </c>
      <c r="V46">
        <v>360</v>
      </c>
    </row>
    <row r="47" spans="1:22" hidden="1" x14ac:dyDescent="0.2">
      <c r="A47" s="120" t="s">
        <v>53</v>
      </c>
      <c r="B47" s="120">
        <v>430018</v>
      </c>
      <c r="C47" s="120">
        <v>506</v>
      </c>
      <c r="D47" s="120">
        <v>520</v>
      </c>
      <c r="E47" s="120"/>
      <c r="F47" s="120"/>
      <c r="G47" s="207">
        <v>361</v>
      </c>
      <c r="H47" s="207">
        <v>370</v>
      </c>
      <c r="I47" s="207"/>
      <c r="J47" s="207"/>
      <c r="K47" s="170"/>
      <c r="L47" s="170" t="s">
        <v>53</v>
      </c>
      <c r="M47" s="170">
        <v>15</v>
      </c>
      <c r="N47">
        <v>506</v>
      </c>
      <c r="O47" t="s">
        <v>1115</v>
      </c>
      <c r="P47">
        <v>520</v>
      </c>
      <c r="T47">
        <v>361</v>
      </c>
      <c r="U47" t="s">
        <v>1115</v>
      </c>
      <c r="V47">
        <v>370</v>
      </c>
    </row>
    <row r="48" spans="1:22" hidden="1" x14ac:dyDescent="0.2">
      <c r="A48" s="120" t="s">
        <v>54</v>
      </c>
      <c r="B48" s="120">
        <v>430019</v>
      </c>
      <c r="C48" s="120">
        <v>521</v>
      </c>
      <c r="D48" s="120">
        <v>535</v>
      </c>
      <c r="E48" s="120"/>
      <c r="F48" s="120"/>
      <c r="G48" s="207">
        <v>371</v>
      </c>
      <c r="H48" s="207">
        <v>380</v>
      </c>
      <c r="I48" s="207"/>
      <c r="J48" s="207"/>
      <c r="K48" s="170"/>
      <c r="L48" s="170" t="s">
        <v>54</v>
      </c>
      <c r="M48" s="170">
        <v>15</v>
      </c>
      <c r="N48">
        <v>521</v>
      </c>
      <c r="O48" t="s">
        <v>1115</v>
      </c>
      <c r="P48">
        <v>535</v>
      </c>
      <c r="T48">
        <v>371</v>
      </c>
      <c r="U48" t="s">
        <v>1115</v>
      </c>
      <c r="V48">
        <v>380</v>
      </c>
    </row>
    <row r="49" spans="1:22" hidden="1" x14ac:dyDescent="0.2">
      <c r="A49" s="120" t="s">
        <v>55</v>
      </c>
      <c r="B49" s="120">
        <v>430020</v>
      </c>
      <c r="C49" s="120">
        <v>536</v>
      </c>
      <c r="D49" s="120">
        <v>550</v>
      </c>
      <c r="E49" s="120"/>
      <c r="F49" s="120"/>
      <c r="G49" s="207">
        <v>381</v>
      </c>
      <c r="H49" s="207">
        <v>395</v>
      </c>
      <c r="I49" s="207"/>
      <c r="J49" s="207"/>
      <c r="K49" s="170"/>
      <c r="L49" s="170" t="s">
        <v>55</v>
      </c>
      <c r="M49" s="170">
        <v>15</v>
      </c>
      <c r="N49">
        <v>536</v>
      </c>
      <c r="O49" t="s">
        <v>1115</v>
      </c>
      <c r="P49">
        <v>550</v>
      </c>
      <c r="T49">
        <v>381</v>
      </c>
      <c r="U49" t="s">
        <v>1115</v>
      </c>
      <c r="V49">
        <v>395</v>
      </c>
    </row>
    <row r="50" spans="1:22" hidden="1" x14ac:dyDescent="0.2">
      <c r="A50" s="120" t="s">
        <v>56</v>
      </c>
      <c r="B50" s="120">
        <v>430021</v>
      </c>
      <c r="C50" s="120">
        <v>551</v>
      </c>
      <c r="D50" s="120">
        <v>575</v>
      </c>
      <c r="E50" s="120"/>
      <c r="F50" s="120"/>
      <c r="G50" s="207">
        <v>396</v>
      </c>
      <c r="H50" s="207">
        <v>415</v>
      </c>
      <c r="I50" s="207"/>
      <c r="J50" s="207"/>
      <c r="K50" s="170"/>
      <c r="L50" s="170" t="s">
        <v>56</v>
      </c>
      <c r="M50" s="170">
        <v>25</v>
      </c>
      <c r="N50">
        <v>551</v>
      </c>
      <c r="O50" t="s">
        <v>1115</v>
      </c>
      <c r="P50">
        <v>575</v>
      </c>
      <c r="T50">
        <v>396</v>
      </c>
      <c r="U50" t="s">
        <v>1115</v>
      </c>
      <c r="V50">
        <v>415</v>
      </c>
    </row>
    <row r="51" spans="1:22" hidden="1" x14ac:dyDescent="0.2">
      <c r="A51" s="120" t="s">
        <v>57</v>
      </c>
      <c r="B51" s="120">
        <v>430022</v>
      </c>
      <c r="C51" s="120">
        <v>576</v>
      </c>
      <c r="D51" s="120">
        <v>605</v>
      </c>
      <c r="E51" s="120"/>
      <c r="F51" s="120"/>
      <c r="G51" s="207">
        <v>416</v>
      </c>
      <c r="H51" s="207">
        <v>430</v>
      </c>
      <c r="I51" s="207"/>
      <c r="J51" s="207"/>
      <c r="K51" s="170"/>
      <c r="L51" s="170" t="s">
        <v>57</v>
      </c>
      <c r="M51" s="170">
        <v>30</v>
      </c>
      <c r="N51">
        <v>576</v>
      </c>
      <c r="O51" t="s">
        <v>1115</v>
      </c>
      <c r="P51">
        <v>605</v>
      </c>
      <c r="T51">
        <v>416</v>
      </c>
      <c r="U51" t="s">
        <v>1115</v>
      </c>
      <c r="V51">
        <v>430</v>
      </c>
    </row>
    <row r="52" spans="1:22" hidden="1" x14ac:dyDescent="0.2">
      <c r="A52" s="120" t="s">
        <v>177</v>
      </c>
      <c r="B52" s="120">
        <v>430023</v>
      </c>
      <c r="C52" s="120">
        <v>606</v>
      </c>
      <c r="D52" s="120">
        <v>620</v>
      </c>
      <c r="E52" s="120"/>
      <c r="F52" s="120"/>
      <c r="G52" s="207">
        <v>431</v>
      </c>
      <c r="H52" s="207">
        <v>450</v>
      </c>
      <c r="I52" s="207"/>
      <c r="J52" s="207"/>
      <c r="K52" s="170"/>
      <c r="L52" s="170" t="s">
        <v>177</v>
      </c>
      <c r="M52" s="170">
        <v>15</v>
      </c>
      <c r="N52">
        <v>606</v>
      </c>
      <c r="O52" t="s">
        <v>1115</v>
      </c>
      <c r="P52">
        <v>620</v>
      </c>
      <c r="T52">
        <v>431</v>
      </c>
      <c r="U52" t="s">
        <v>1115</v>
      </c>
      <c r="V52">
        <v>450</v>
      </c>
    </row>
    <row r="53" spans="1:22" hidden="1" x14ac:dyDescent="0.2">
      <c r="A53" s="120" t="s">
        <v>58</v>
      </c>
      <c r="B53" s="120">
        <v>430024</v>
      </c>
      <c r="C53" s="120">
        <v>621</v>
      </c>
      <c r="D53" s="120">
        <v>645</v>
      </c>
      <c r="E53" s="120"/>
      <c r="F53" s="120"/>
      <c r="G53" s="207">
        <v>451</v>
      </c>
      <c r="H53" s="207">
        <v>460</v>
      </c>
      <c r="I53" s="207"/>
      <c r="J53" s="207"/>
      <c r="K53" s="170"/>
      <c r="L53" s="170" t="s">
        <v>58</v>
      </c>
      <c r="M53" s="170">
        <v>25</v>
      </c>
      <c r="N53">
        <v>621</v>
      </c>
      <c r="O53" t="s">
        <v>1115</v>
      </c>
      <c r="P53">
        <v>645</v>
      </c>
      <c r="T53">
        <v>451</v>
      </c>
      <c r="U53" t="s">
        <v>1115</v>
      </c>
      <c r="V53">
        <v>460</v>
      </c>
    </row>
    <row r="54" spans="1:22" hidden="1" x14ac:dyDescent="0.2">
      <c r="A54" s="120" t="s">
        <v>59</v>
      </c>
      <c r="B54" s="120">
        <v>430025</v>
      </c>
      <c r="C54" s="120">
        <v>646</v>
      </c>
      <c r="D54" s="120">
        <v>665</v>
      </c>
      <c r="E54" s="120"/>
      <c r="F54" s="120"/>
      <c r="G54" s="207">
        <v>461</v>
      </c>
      <c r="H54" s="207">
        <v>475</v>
      </c>
      <c r="I54" s="207"/>
      <c r="J54" s="207"/>
      <c r="K54" s="170"/>
      <c r="L54" s="170" t="s">
        <v>59</v>
      </c>
      <c r="M54" s="170">
        <v>20</v>
      </c>
      <c r="N54">
        <v>646</v>
      </c>
      <c r="O54" t="s">
        <v>1115</v>
      </c>
      <c r="P54">
        <v>665</v>
      </c>
      <c r="T54">
        <v>461</v>
      </c>
      <c r="U54" t="s">
        <v>1115</v>
      </c>
      <c r="V54">
        <v>475</v>
      </c>
    </row>
    <row r="55" spans="1:22" hidden="1" x14ac:dyDescent="0.2">
      <c r="A55" s="120" t="s">
        <v>60</v>
      </c>
      <c r="B55" s="120">
        <v>430026</v>
      </c>
      <c r="C55" s="120">
        <v>666</v>
      </c>
      <c r="D55" s="120">
        <v>680</v>
      </c>
      <c r="E55" s="120"/>
      <c r="F55" s="120"/>
      <c r="G55" s="207">
        <v>476</v>
      </c>
      <c r="H55" s="207">
        <v>485</v>
      </c>
      <c r="I55" s="207"/>
      <c r="J55" s="207"/>
      <c r="K55" s="170"/>
      <c r="L55" s="170" t="s">
        <v>60</v>
      </c>
      <c r="M55" s="170">
        <v>15</v>
      </c>
      <c r="N55">
        <v>666</v>
      </c>
      <c r="O55" t="s">
        <v>1115</v>
      </c>
      <c r="P55">
        <v>680</v>
      </c>
      <c r="T55">
        <v>476</v>
      </c>
      <c r="U55" t="s">
        <v>1115</v>
      </c>
      <c r="V55">
        <v>485</v>
      </c>
    </row>
    <row r="56" spans="1:22" hidden="1" x14ac:dyDescent="0.2">
      <c r="A56" s="120" t="s">
        <v>61</v>
      </c>
      <c r="B56" s="120">
        <v>430027</v>
      </c>
      <c r="C56" s="120">
        <v>681</v>
      </c>
      <c r="D56" s="120">
        <v>695</v>
      </c>
      <c r="E56" s="120"/>
      <c r="F56" s="120"/>
      <c r="G56" s="207">
        <v>486</v>
      </c>
      <c r="H56" s="207">
        <v>495</v>
      </c>
      <c r="I56" s="207"/>
      <c r="J56" s="207"/>
      <c r="K56" s="170"/>
      <c r="L56" s="170" t="s">
        <v>61</v>
      </c>
      <c r="M56" s="170">
        <v>15</v>
      </c>
      <c r="N56">
        <v>681</v>
      </c>
      <c r="O56" t="s">
        <v>1115</v>
      </c>
      <c r="P56">
        <v>695</v>
      </c>
      <c r="T56">
        <v>486</v>
      </c>
      <c r="U56" t="s">
        <v>1115</v>
      </c>
      <c r="V56">
        <v>495</v>
      </c>
    </row>
    <row r="57" spans="1:22" hidden="1" x14ac:dyDescent="0.2">
      <c r="A57" s="120" t="s">
        <v>62</v>
      </c>
      <c r="B57" s="120">
        <v>430028</v>
      </c>
      <c r="C57" s="120">
        <v>696</v>
      </c>
      <c r="D57" s="120">
        <v>715</v>
      </c>
      <c r="E57" s="120"/>
      <c r="F57" s="120"/>
      <c r="G57" s="207">
        <v>496</v>
      </c>
      <c r="H57" s="207">
        <v>505</v>
      </c>
      <c r="I57" s="207"/>
      <c r="J57" s="207"/>
      <c r="K57" s="170"/>
      <c r="L57" s="170" t="s">
        <v>62</v>
      </c>
      <c r="M57" s="170">
        <v>20</v>
      </c>
      <c r="N57">
        <v>696</v>
      </c>
      <c r="O57" t="s">
        <v>1115</v>
      </c>
      <c r="P57">
        <v>715</v>
      </c>
      <c r="T57">
        <v>496</v>
      </c>
      <c r="U57" t="s">
        <v>1115</v>
      </c>
      <c r="V57">
        <v>505</v>
      </c>
    </row>
    <row r="58" spans="1:22" hidden="1" x14ac:dyDescent="0.2">
      <c r="A58" s="120" t="s">
        <v>63</v>
      </c>
      <c r="B58" s="120">
        <v>430029</v>
      </c>
      <c r="C58" s="120">
        <v>716</v>
      </c>
      <c r="D58" s="120">
        <v>740</v>
      </c>
      <c r="E58" s="120"/>
      <c r="F58" s="120"/>
      <c r="G58" s="207">
        <v>506</v>
      </c>
      <c r="H58" s="207">
        <v>525</v>
      </c>
      <c r="I58" s="207"/>
      <c r="J58" s="207"/>
      <c r="K58" s="170"/>
      <c r="L58" s="170" t="s">
        <v>63</v>
      </c>
      <c r="M58" s="170">
        <v>25</v>
      </c>
      <c r="N58">
        <v>716</v>
      </c>
      <c r="O58" t="s">
        <v>1115</v>
      </c>
      <c r="P58">
        <v>740</v>
      </c>
      <c r="T58">
        <v>506</v>
      </c>
      <c r="U58" t="s">
        <v>1115</v>
      </c>
      <c r="V58">
        <v>525</v>
      </c>
    </row>
    <row r="59" spans="1:22" hidden="1" x14ac:dyDescent="0.2">
      <c r="A59" s="120" t="s">
        <v>64</v>
      </c>
      <c r="B59" s="120">
        <v>430030</v>
      </c>
      <c r="C59" s="120">
        <v>741</v>
      </c>
      <c r="D59" s="120">
        <v>755</v>
      </c>
      <c r="E59" s="120"/>
      <c r="F59" s="120"/>
      <c r="G59" s="207">
        <v>526</v>
      </c>
      <c r="H59" s="207">
        <v>540</v>
      </c>
      <c r="I59" s="207"/>
      <c r="J59" s="207"/>
      <c r="K59" s="170"/>
      <c r="L59" s="170" t="s">
        <v>64</v>
      </c>
      <c r="M59" s="170">
        <v>15</v>
      </c>
      <c r="N59">
        <v>741</v>
      </c>
      <c r="O59" t="s">
        <v>1115</v>
      </c>
      <c r="P59">
        <v>755</v>
      </c>
      <c r="T59">
        <v>526</v>
      </c>
      <c r="U59" t="s">
        <v>1115</v>
      </c>
      <c r="V59">
        <v>540</v>
      </c>
    </row>
    <row r="60" spans="1:22" hidden="1" x14ac:dyDescent="0.2">
      <c r="A60" s="120" t="s">
        <v>65</v>
      </c>
      <c r="B60" s="120">
        <v>430031</v>
      </c>
      <c r="C60" s="120">
        <v>756</v>
      </c>
      <c r="D60" s="120">
        <v>785</v>
      </c>
      <c r="E60" s="120"/>
      <c r="F60" s="120"/>
      <c r="G60" s="207">
        <v>541</v>
      </c>
      <c r="H60" s="207">
        <v>550</v>
      </c>
      <c r="I60" s="207"/>
      <c r="J60" s="207"/>
      <c r="K60" s="170"/>
      <c r="L60" s="170" t="s">
        <v>65</v>
      </c>
      <c r="M60" s="170">
        <v>30</v>
      </c>
      <c r="N60">
        <v>756</v>
      </c>
      <c r="O60" t="s">
        <v>1115</v>
      </c>
      <c r="P60">
        <v>785</v>
      </c>
      <c r="T60">
        <v>541</v>
      </c>
      <c r="U60" t="s">
        <v>1115</v>
      </c>
      <c r="V60">
        <v>550</v>
      </c>
    </row>
    <row r="61" spans="1:22" hidden="1" x14ac:dyDescent="0.2">
      <c r="A61" s="120" t="s">
        <v>66</v>
      </c>
      <c r="B61" s="120">
        <v>430032</v>
      </c>
      <c r="C61" s="120">
        <v>786</v>
      </c>
      <c r="D61" s="120">
        <v>820</v>
      </c>
      <c r="E61" s="120"/>
      <c r="F61" s="120"/>
      <c r="G61" s="207">
        <v>551</v>
      </c>
      <c r="H61" s="207">
        <v>575</v>
      </c>
      <c r="I61" s="207"/>
      <c r="J61" s="207"/>
      <c r="K61" s="170"/>
      <c r="L61" s="170" t="s">
        <v>66</v>
      </c>
      <c r="M61" s="170">
        <v>35</v>
      </c>
      <c r="N61">
        <v>786</v>
      </c>
      <c r="O61" t="s">
        <v>1115</v>
      </c>
      <c r="P61">
        <v>820</v>
      </c>
      <c r="T61">
        <v>551</v>
      </c>
      <c r="U61" t="s">
        <v>1115</v>
      </c>
      <c r="V61">
        <v>575</v>
      </c>
    </row>
    <row r="62" spans="1:22" hidden="1" x14ac:dyDescent="0.2">
      <c r="A62" s="120" t="s">
        <v>68</v>
      </c>
      <c r="B62" s="120">
        <v>430033</v>
      </c>
      <c r="C62" s="120">
        <v>821</v>
      </c>
      <c r="D62" s="120">
        <v>860</v>
      </c>
      <c r="E62" s="120"/>
      <c r="F62" s="120"/>
      <c r="G62" s="207">
        <v>576</v>
      </c>
      <c r="H62" s="207">
        <v>595</v>
      </c>
      <c r="I62" s="207"/>
      <c r="J62" s="207"/>
      <c r="K62" s="170"/>
      <c r="L62" s="170" t="s">
        <v>68</v>
      </c>
      <c r="M62" s="170">
        <v>40</v>
      </c>
      <c r="N62">
        <v>821</v>
      </c>
      <c r="O62" t="s">
        <v>1115</v>
      </c>
      <c r="P62">
        <v>860</v>
      </c>
      <c r="T62">
        <v>576</v>
      </c>
      <c r="U62" t="s">
        <v>1115</v>
      </c>
      <c r="V62">
        <v>595</v>
      </c>
    </row>
    <row r="63" spans="1:22" hidden="1" x14ac:dyDescent="0.2">
      <c r="A63" s="120" t="s">
        <v>67</v>
      </c>
      <c r="B63" s="120">
        <v>430034</v>
      </c>
      <c r="C63" s="120">
        <v>861</v>
      </c>
      <c r="D63" s="120">
        <v>890</v>
      </c>
      <c r="E63" s="120"/>
      <c r="F63" s="120"/>
      <c r="G63" s="207">
        <v>596</v>
      </c>
      <c r="H63" s="207">
        <v>610</v>
      </c>
      <c r="I63" s="207"/>
      <c r="J63" s="207"/>
      <c r="K63" s="170"/>
      <c r="L63" s="170" t="s">
        <v>67</v>
      </c>
      <c r="M63" s="170">
        <v>30</v>
      </c>
      <c r="N63">
        <v>861</v>
      </c>
      <c r="O63" t="s">
        <v>1115</v>
      </c>
      <c r="P63">
        <v>890</v>
      </c>
      <c r="T63">
        <v>596</v>
      </c>
      <c r="U63" t="s">
        <v>1115</v>
      </c>
      <c r="V63">
        <v>610</v>
      </c>
    </row>
    <row r="64" spans="1:22" hidden="1" x14ac:dyDescent="0.2">
      <c r="A64" s="120" t="s">
        <v>178</v>
      </c>
      <c r="B64" s="120">
        <v>430035</v>
      </c>
      <c r="C64" s="120">
        <v>891</v>
      </c>
      <c r="D64" s="120">
        <v>910</v>
      </c>
      <c r="E64" s="120"/>
      <c r="F64" s="120"/>
      <c r="G64" s="207">
        <v>611</v>
      </c>
      <c r="H64" s="207">
        <v>630</v>
      </c>
      <c r="I64" s="207"/>
      <c r="J64" s="207"/>
      <c r="K64" s="170"/>
      <c r="L64" s="170" t="s">
        <v>178</v>
      </c>
      <c r="M64" s="170">
        <v>20</v>
      </c>
      <c r="N64">
        <v>891</v>
      </c>
      <c r="O64" t="s">
        <v>1115</v>
      </c>
      <c r="P64">
        <v>910</v>
      </c>
      <c r="T64">
        <v>611</v>
      </c>
      <c r="U64" t="s">
        <v>1115</v>
      </c>
      <c r="V64">
        <v>630</v>
      </c>
    </row>
    <row r="65" spans="1:24" hidden="1" x14ac:dyDescent="0.2">
      <c r="A65" s="120" t="s">
        <v>69</v>
      </c>
      <c r="B65" s="120">
        <v>430036</v>
      </c>
      <c r="C65" s="120">
        <v>911</v>
      </c>
      <c r="D65" s="120">
        <v>920</v>
      </c>
      <c r="E65" s="120"/>
      <c r="F65" s="120"/>
      <c r="G65" s="207">
        <v>631</v>
      </c>
      <c r="H65" s="207">
        <v>640</v>
      </c>
      <c r="I65" s="207"/>
      <c r="J65" s="207"/>
      <c r="K65" s="170"/>
      <c r="L65" s="170" t="s">
        <v>69</v>
      </c>
      <c r="M65" s="170">
        <v>10</v>
      </c>
      <c r="N65">
        <v>911</v>
      </c>
      <c r="O65" t="s">
        <v>1115</v>
      </c>
      <c r="P65">
        <v>920</v>
      </c>
      <c r="T65">
        <v>631</v>
      </c>
      <c r="U65" t="s">
        <v>1115</v>
      </c>
      <c r="V65">
        <v>640</v>
      </c>
    </row>
    <row r="66" spans="1:24" hidden="1" x14ac:dyDescent="0.2">
      <c r="A66" s="120" t="s">
        <v>109</v>
      </c>
      <c r="B66" s="120">
        <v>430037</v>
      </c>
      <c r="C66" s="120">
        <v>921</v>
      </c>
      <c r="D66" s="120">
        <v>960</v>
      </c>
      <c r="E66" s="120">
        <v>1231</v>
      </c>
      <c r="F66" s="120">
        <v>1240</v>
      </c>
      <c r="G66" s="207">
        <v>641</v>
      </c>
      <c r="H66" s="207">
        <v>660</v>
      </c>
      <c r="I66" s="207"/>
      <c r="J66" s="207"/>
      <c r="K66" s="170"/>
      <c r="L66" s="170" t="s">
        <v>109</v>
      </c>
      <c r="M66" s="170">
        <v>40</v>
      </c>
      <c r="N66">
        <v>921</v>
      </c>
      <c r="O66" t="s">
        <v>1115</v>
      </c>
      <c r="P66">
        <v>960</v>
      </c>
      <c r="Q66">
        <v>1231</v>
      </c>
      <c r="R66" t="s">
        <v>1115</v>
      </c>
      <c r="S66">
        <v>1240</v>
      </c>
      <c r="T66">
        <v>641</v>
      </c>
      <c r="U66" t="s">
        <v>1115</v>
      </c>
      <c r="V66">
        <v>660</v>
      </c>
    </row>
    <row r="67" spans="1:24" hidden="1" x14ac:dyDescent="0.2">
      <c r="A67" s="120" t="s">
        <v>70</v>
      </c>
      <c r="B67" s="120">
        <v>430038</v>
      </c>
      <c r="C67" s="120">
        <v>961</v>
      </c>
      <c r="D67" s="120">
        <v>985</v>
      </c>
      <c r="E67" s="120"/>
      <c r="F67" s="120"/>
      <c r="G67" s="207">
        <v>661</v>
      </c>
      <c r="H67" s="207">
        <v>675</v>
      </c>
      <c r="I67" s="207"/>
      <c r="J67" s="207"/>
      <c r="K67" s="170"/>
      <c r="L67" s="170" t="s">
        <v>70</v>
      </c>
      <c r="M67" s="170">
        <v>25</v>
      </c>
      <c r="N67">
        <v>961</v>
      </c>
      <c r="O67" t="s">
        <v>1115</v>
      </c>
      <c r="P67">
        <v>985</v>
      </c>
      <c r="T67">
        <v>661</v>
      </c>
      <c r="U67" t="s">
        <v>1115</v>
      </c>
      <c r="V67">
        <v>675</v>
      </c>
    </row>
    <row r="68" spans="1:24" hidden="1" x14ac:dyDescent="0.2">
      <c r="A68" s="120" t="s">
        <v>71</v>
      </c>
      <c r="B68" s="120">
        <v>430039</v>
      </c>
      <c r="C68" s="120">
        <v>986</v>
      </c>
      <c r="D68" s="120">
        <v>1025</v>
      </c>
      <c r="E68" s="120"/>
      <c r="F68" s="120"/>
      <c r="G68" s="207">
        <v>676</v>
      </c>
      <c r="H68" s="207">
        <v>705</v>
      </c>
      <c r="I68" s="207">
        <v>841</v>
      </c>
      <c r="J68" s="207">
        <v>845</v>
      </c>
      <c r="K68" s="170"/>
      <c r="L68" s="170" t="s">
        <v>71</v>
      </c>
      <c r="M68" s="170">
        <v>40</v>
      </c>
      <c r="N68">
        <v>986</v>
      </c>
      <c r="O68" t="s">
        <v>1115</v>
      </c>
      <c r="P68">
        <v>1025</v>
      </c>
      <c r="T68">
        <v>676</v>
      </c>
      <c r="U68" t="s">
        <v>1115</v>
      </c>
      <c r="V68">
        <v>705</v>
      </c>
      <c r="W68">
        <v>841</v>
      </c>
      <c r="X68">
        <v>845</v>
      </c>
    </row>
    <row r="69" spans="1:24" hidden="1" x14ac:dyDescent="0.2">
      <c r="A69" s="120" t="s">
        <v>73</v>
      </c>
      <c r="B69" s="120">
        <v>430040</v>
      </c>
      <c r="C69" s="120">
        <v>1026</v>
      </c>
      <c r="D69" s="120">
        <v>1075</v>
      </c>
      <c r="E69" s="120">
        <v>1241</v>
      </c>
      <c r="F69" s="120">
        <v>1250</v>
      </c>
      <c r="G69" s="207">
        <v>706</v>
      </c>
      <c r="H69" s="207">
        <v>715</v>
      </c>
      <c r="I69" s="207"/>
      <c r="J69" s="207"/>
      <c r="K69" s="170"/>
      <c r="L69" s="170" t="s">
        <v>73</v>
      </c>
      <c r="M69" s="170">
        <v>50</v>
      </c>
      <c r="N69">
        <v>1026</v>
      </c>
      <c r="O69" t="s">
        <v>1115</v>
      </c>
      <c r="P69">
        <v>1075</v>
      </c>
      <c r="Q69">
        <v>1241</v>
      </c>
      <c r="R69" t="s">
        <v>1115</v>
      </c>
      <c r="S69">
        <v>1250</v>
      </c>
      <c r="T69">
        <v>706</v>
      </c>
      <c r="U69" t="s">
        <v>1115</v>
      </c>
      <c r="V69">
        <v>715</v>
      </c>
    </row>
    <row r="70" spans="1:24" hidden="1" x14ac:dyDescent="0.2">
      <c r="A70" s="120" t="s">
        <v>179</v>
      </c>
      <c r="B70" s="120">
        <v>430041</v>
      </c>
      <c r="C70" s="120">
        <v>1076</v>
      </c>
      <c r="D70" s="120">
        <v>1095</v>
      </c>
      <c r="E70" s="120"/>
      <c r="F70" s="120"/>
      <c r="G70" s="207">
        <v>716</v>
      </c>
      <c r="H70" s="207">
        <v>730</v>
      </c>
      <c r="I70" s="207"/>
      <c r="J70" s="207"/>
      <c r="K70" s="170"/>
      <c r="L70" s="170" t="s">
        <v>179</v>
      </c>
      <c r="M70" s="170">
        <v>20</v>
      </c>
      <c r="N70">
        <v>1076</v>
      </c>
      <c r="O70" t="s">
        <v>1115</v>
      </c>
      <c r="P70">
        <v>1095</v>
      </c>
      <c r="T70">
        <v>716</v>
      </c>
      <c r="U70" t="s">
        <v>1115</v>
      </c>
      <c r="V70">
        <v>730</v>
      </c>
    </row>
    <row r="71" spans="1:24" hidden="1" x14ac:dyDescent="0.2">
      <c r="A71" s="120" t="s">
        <v>72</v>
      </c>
      <c r="B71" s="120">
        <v>430042</v>
      </c>
      <c r="C71" s="120">
        <v>1096</v>
      </c>
      <c r="D71" s="120">
        <v>1120</v>
      </c>
      <c r="E71" s="120"/>
      <c r="F71" s="120"/>
      <c r="G71" s="207">
        <v>731</v>
      </c>
      <c r="H71" s="207">
        <v>750</v>
      </c>
      <c r="I71" s="207"/>
      <c r="J71" s="207"/>
      <c r="K71" s="170"/>
      <c r="L71" s="170" t="s">
        <v>72</v>
      </c>
      <c r="M71" s="170">
        <v>25</v>
      </c>
      <c r="N71">
        <v>1096</v>
      </c>
      <c r="O71" t="s">
        <v>1115</v>
      </c>
      <c r="P71">
        <v>1120</v>
      </c>
      <c r="T71">
        <v>731</v>
      </c>
      <c r="U71" t="s">
        <v>1115</v>
      </c>
      <c r="V71">
        <v>750</v>
      </c>
    </row>
    <row r="72" spans="1:24" hidden="1" x14ac:dyDescent="0.2">
      <c r="A72" s="120" t="s">
        <v>74</v>
      </c>
      <c r="B72" s="120">
        <v>430043</v>
      </c>
      <c r="C72" s="120">
        <v>1121</v>
      </c>
      <c r="D72" s="120">
        <v>1150</v>
      </c>
      <c r="E72" s="120"/>
      <c r="F72" s="120"/>
      <c r="G72" s="207">
        <v>751</v>
      </c>
      <c r="H72" s="207">
        <v>775</v>
      </c>
      <c r="I72" s="207"/>
      <c r="J72" s="207"/>
      <c r="K72" s="170"/>
      <c r="L72" s="170" t="s">
        <v>74</v>
      </c>
      <c r="M72" s="170">
        <v>30</v>
      </c>
      <c r="N72">
        <v>1121</v>
      </c>
      <c r="O72" t="s">
        <v>1115</v>
      </c>
      <c r="P72">
        <v>1150</v>
      </c>
      <c r="T72">
        <v>751</v>
      </c>
      <c r="U72" t="s">
        <v>1115</v>
      </c>
      <c r="V72">
        <v>775</v>
      </c>
    </row>
    <row r="73" spans="1:24" hidden="1" x14ac:dyDescent="0.2">
      <c r="A73" s="120" t="s">
        <v>75</v>
      </c>
      <c r="B73" s="120">
        <v>430044</v>
      </c>
      <c r="C73" s="120">
        <v>1151</v>
      </c>
      <c r="D73" s="120">
        <v>1175</v>
      </c>
      <c r="E73" s="120">
        <v>1251</v>
      </c>
      <c r="F73" s="120">
        <v>1260</v>
      </c>
      <c r="G73" s="207">
        <v>776</v>
      </c>
      <c r="H73" s="207">
        <v>790</v>
      </c>
      <c r="I73" s="207"/>
      <c r="J73" s="207"/>
      <c r="K73" s="170"/>
      <c r="L73" s="170" t="s">
        <v>75</v>
      </c>
      <c r="M73" s="170">
        <v>25</v>
      </c>
      <c r="N73">
        <v>1151</v>
      </c>
      <c r="O73" t="s">
        <v>1115</v>
      </c>
      <c r="P73">
        <v>1175</v>
      </c>
      <c r="Q73">
        <v>1251</v>
      </c>
      <c r="R73" t="s">
        <v>1115</v>
      </c>
      <c r="S73">
        <v>1260</v>
      </c>
      <c r="T73">
        <v>776</v>
      </c>
      <c r="U73" t="s">
        <v>1115</v>
      </c>
      <c r="V73">
        <v>790</v>
      </c>
    </row>
    <row r="74" spans="1:24" hidden="1" x14ac:dyDescent="0.2">
      <c r="A74" s="120" t="s">
        <v>180</v>
      </c>
      <c r="B74" s="120">
        <v>430045</v>
      </c>
      <c r="C74" s="120">
        <v>1176</v>
      </c>
      <c r="D74" s="120">
        <v>1190</v>
      </c>
      <c r="E74" s="120"/>
      <c r="F74" s="120"/>
      <c r="G74" s="207">
        <v>791</v>
      </c>
      <c r="H74" s="207">
        <v>805</v>
      </c>
      <c r="I74" s="207"/>
      <c r="J74" s="207"/>
      <c r="K74" s="170"/>
      <c r="L74" s="170" t="s">
        <v>1121</v>
      </c>
      <c r="M74" s="170">
        <v>15</v>
      </c>
      <c r="N74">
        <v>1176</v>
      </c>
      <c r="O74" t="s">
        <v>1115</v>
      </c>
      <c r="P74">
        <v>1190</v>
      </c>
      <c r="T74">
        <v>791</v>
      </c>
      <c r="U74" t="s">
        <v>1115</v>
      </c>
      <c r="V74">
        <v>805</v>
      </c>
    </row>
    <row r="75" spans="1:24" hidden="1" x14ac:dyDescent="0.2">
      <c r="A75" s="120" t="s">
        <v>181</v>
      </c>
      <c r="B75" s="120">
        <v>430046</v>
      </c>
      <c r="C75" s="120">
        <v>1191</v>
      </c>
      <c r="D75" s="120">
        <v>1205</v>
      </c>
      <c r="E75" s="120"/>
      <c r="F75" s="120"/>
      <c r="G75" s="207">
        <v>806</v>
      </c>
      <c r="H75" s="207">
        <v>820</v>
      </c>
      <c r="I75" s="207"/>
      <c r="J75" s="207"/>
      <c r="K75" s="170"/>
      <c r="L75" s="170" t="s">
        <v>181</v>
      </c>
      <c r="M75" s="170">
        <v>15</v>
      </c>
      <c r="N75">
        <v>1191</v>
      </c>
      <c r="O75" t="s">
        <v>1115</v>
      </c>
      <c r="P75">
        <v>1205</v>
      </c>
      <c r="T75">
        <v>806</v>
      </c>
      <c r="U75" t="s">
        <v>1115</v>
      </c>
      <c r="V75">
        <v>820</v>
      </c>
    </row>
    <row r="76" spans="1:24" hidden="1" x14ac:dyDescent="0.2">
      <c r="A76" s="120" t="s">
        <v>45</v>
      </c>
      <c r="B76" s="120">
        <v>430047</v>
      </c>
      <c r="C76" s="120">
        <v>1206</v>
      </c>
      <c r="D76" s="120">
        <v>1220</v>
      </c>
      <c r="E76" s="120"/>
      <c r="F76" s="120"/>
      <c r="G76" s="207">
        <v>821</v>
      </c>
      <c r="H76" s="207">
        <v>840</v>
      </c>
      <c r="I76" s="207"/>
      <c r="J76" s="207"/>
      <c r="K76" s="170"/>
      <c r="L76" s="170" t="s">
        <v>45</v>
      </c>
      <c r="M76" s="170">
        <v>15</v>
      </c>
      <c r="N76">
        <v>1206</v>
      </c>
      <c r="O76" t="s">
        <v>1115</v>
      </c>
      <c r="P76">
        <v>1220</v>
      </c>
      <c r="T76">
        <v>821</v>
      </c>
      <c r="U76" t="s">
        <v>1115</v>
      </c>
      <c r="V76">
        <v>840</v>
      </c>
    </row>
    <row r="77" spans="1:24" hidden="1" x14ac:dyDescent="0.2">
      <c r="A77" s="120" t="s">
        <v>112</v>
      </c>
      <c r="B77" s="120">
        <v>431001</v>
      </c>
      <c r="C77" s="120">
        <v>1301</v>
      </c>
      <c r="D77" s="120">
        <v>1320</v>
      </c>
      <c r="E77" s="120"/>
      <c r="F77" s="120"/>
      <c r="G77" s="207">
        <v>901</v>
      </c>
      <c r="H77" s="207">
        <v>920</v>
      </c>
      <c r="I77" s="207"/>
      <c r="J77" s="207"/>
      <c r="K77" s="170"/>
      <c r="L77" s="170" t="s">
        <v>112</v>
      </c>
      <c r="M77" s="170">
        <v>20</v>
      </c>
      <c r="N77">
        <v>1301</v>
      </c>
      <c r="O77" t="s">
        <v>1115</v>
      </c>
      <c r="P77">
        <v>1320</v>
      </c>
      <c r="T77">
        <v>901</v>
      </c>
      <c r="U77" t="s">
        <v>1115</v>
      </c>
      <c r="V77">
        <v>920</v>
      </c>
    </row>
    <row r="78" spans="1:24" hidden="1" x14ac:dyDescent="0.2">
      <c r="A78" s="120" t="s">
        <v>113</v>
      </c>
      <c r="B78" s="120">
        <v>431002</v>
      </c>
      <c r="C78" s="120">
        <v>1321</v>
      </c>
      <c r="D78" s="120">
        <v>1340</v>
      </c>
      <c r="E78" s="120"/>
      <c r="F78" s="120"/>
      <c r="G78" s="207">
        <v>921</v>
      </c>
      <c r="H78" s="207">
        <v>945</v>
      </c>
      <c r="I78" s="207"/>
      <c r="J78" s="207"/>
      <c r="K78" s="170"/>
      <c r="L78" s="170" t="s">
        <v>113</v>
      </c>
      <c r="M78" s="170">
        <v>20</v>
      </c>
      <c r="N78">
        <v>1321</v>
      </c>
      <c r="O78" t="s">
        <v>1115</v>
      </c>
      <c r="P78">
        <v>1340</v>
      </c>
      <c r="T78">
        <v>921</v>
      </c>
      <c r="U78" t="s">
        <v>1115</v>
      </c>
      <c r="V78">
        <v>945</v>
      </c>
    </row>
    <row r="79" spans="1:24" hidden="1" x14ac:dyDescent="0.2">
      <c r="A79" s="120" t="s">
        <v>79</v>
      </c>
      <c r="B79" s="120">
        <v>432001</v>
      </c>
      <c r="C79" s="120">
        <v>1401</v>
      </c>
      <c r="D79" s="120">
        <v>1445</v>
      </c>
      <c r="E79" s="120"/>
      <c r="F79" s="120"/>
      <c r="G79" s="207">
        <v>1001</v>
      </c>
      <c r="H79" s="207">
        <v>1020</v>
      </c>
      <c r="I79" s="207"/>
      <c r="J79" s="207"/>
      <c r="K79" s="170"/>
      <c r="L79" s="170" t="s">
        <v>79</v>
      </c>
      <c r="M79" s="170">
        <v>45</v>
      </c>
      <c r="N79">
        <v>1401</v>
      </c>
      <c r="O79" t="s">
        <v>1115</v>
      </c>
      <c r="P79">
        <v>1445</v>
      </c>
      <c r="T79">
        <v>1001</v>
      </c>
      <c r="U79" t="s">
        <v>1115</v>
      </c>
      <c r="V79">
        <v>1020</v>
      </c>
    </row>
    <row r="80" spans="1:24" hidden="1" x14ac:dyDescent="0.2">
      <c r="A80" s="120" t="s">
        <v>1124</v>
      </c>
      <c r="B80" s="120">
        <v>432002</v>
      </c>
      <c r="C80" s="120">
        <v>1821</v>
      </c>
      <c r="D80" s="120">
        <v>1830</v>
      </c>
      <c r="E80" s="120"/>
      <c r="F80" s="120"/>
      <c r="G80" s="207"/>
      <c r="H80" s="207"/>
      <c r="I80" s="207"/>
      <c r="J80" s="207"/>
      <c r="K80" s="170"/>
      <c r="L80" s="170" t="s">
        <v>1124</v>
      </c>
      <c r="M80" s="170"/>
      <c r="N80">
        <v>1821</v>
      </c>
      <c r="O80" t="s">
        <v>1115</v>
      </c>
      <c r="P80">
        <v>1830</v>
      </c>
    </row>
    <row r="81" spans="1:22" hidden="1" x14ac:dyDescent="0.2">
      <c r="A81" s="120" t="s">
        <v>86</v>
      </c>
      <c r="B81" s="120">
        <v>432003</v>
      </c>
      <c r="C81" s="120">
        <v>1446</v>
      </c>
      <c r="D81" s="120">
        <v>1455</v>
      </c>
      <c r="E81" s="120">
        <v>1831</v>
      </c>
      <c r="F81" s="120">
        <v>1840</v>
      </c>
      <c r="G81" s="207">
        <v>1021</v>
      </c>
      <c r="H81" s="207">
        <v>1030</v>
      </c>
      <c r="I81" s="207"/>
      <c r="J81" s="207"/>
      <c r="K81" s="170"/>
      <c r="L81" s="170" t="s">
        <v>86</v>
      </c>
      <c r="M81" s="170">
        <v>10</v>
      </c>
      <c r="N81">
        <v>1446</v>
      </c>
      <c r="O81" t="s">
        <v>1115</v>
      </c>
      <c r="P81">
        <v>1455</v>
      </c>
      <c r="Q81">
        <v>1831</v>
      </c>
      <c r="R81" t="s">
        <v>1115</v>
      </c>
      <c r="S81">
        <v>1840</v>
      </c>
      <c r="T81">
        <v>1021</v>
      </c>
      <c r="U81" t="s">
        <v>1115</v>
      </c>
      <c r="V81">
        <v>1030</v>
      </c>
    </row>
    <row r="82" spans="1:22" hidden="1" x14ac:dyDescent="0.2">
      <c r="A82" s="120" t="s">
        <v>81</v>
      </c>
      <c r="B82" s="120">
        <v>432004</v>
      </c>
      <c r="C82" s="120">
        <v>1456</v>
      </c>
      <c r="D82" s="120">
        <v>1510</v>
      </c>
      <c r="E82" s="120"/>
      <c r="F82" s="120"/>
      <c r="G82" s="207">
        <v>1031</v>
      </c>
      <c r="H82" s="207">
        <v>1045</v>
      </c>
      <c r="I82" s="207"/>
      <c r="J82" s="207"/>
      <c r="K82" s="170"/>
      <c r="L82" s="170" t="s">
        <v>81</v>
      </c>
      <c r="M82" s="170">
        <v>55</v>
      </c>
      <c r="N82">
        <v>1456</v>
      </c>
      <c r="O82" t="s">
        <v>1115</v>
      </c>
      <c r="P82">
        <v>1510</v>
      </c>
      <c r="T82">
        <v>1031</v>
      </c>
      <c r="U82" t="s">
        <v>1115</v>
      </c>
      <c r="V82">
        <v>1045</v>
      </c>
    </row>
    <row r="83" spans="1:22" hidden="1" x14ac:dyDescent="0.2">
      <c r="A83" s="120" t="s">
        <v>2</v>
      </c>
      <c r="B83" s="120">
        <v>432005</v>
      </c>
      <c r="C83" s="120">
        <v>1511</v>
      </c>
      <c r="D83" s="120">
        <v>1540</v>
      </c>
      <c r="E83" s="120"/>
      <c r="F83" s="120"/>
      <c r="G83" s="207">
        <v>1046</v>
      </c>
      <c r="H83" s="207">
        <v>1070</v>
      </c>
      <c r="I83" s="207"/>
      <c r="J83" s="207"/>
      <c r="K83" s="170"/>
      <c r="L83" s="170" t="s">
        <v>2</v>
      </c>
      <c r="M83" s="170">
        <v>30</v>
      </c>
      <c r="N83">
        <v>1511</v>
      </c>
      <c r="O83" t="s">
        <v>1115</v>
      </c>
      <c r="P83">
        <v>1540</v>
      </c>
      <c r="T83">
        <v>1046</v>
      </c>
      <c r="U83" t="s">
        <v>1115</v>
      </c>
      <c r="V83">
        <v>1070</v>
      </c>
    </row>
    <row r="84" spans="1:22" hidden="1" x14ac:dyDescent="0.2">
      <c r="A84" s="120" t="s">
        <v>182</v>
      </c>
      <c r="B84" s="120">
        <v>432006</v>
      </c>
      <c r="C84" s="120">
        <v>1541</v>
      </c>
      <c r="D84" s="120">
        <v>1565</v>
      </c>
      <c r="E84" s="120"/>
      <c r="F84" s="120"/>
      <c r="G84" s="207">
        <v>1071</v>
      </c>
      <c r="H84" s="207">
        <v>1100</v>
      </c>
      <c r="I84" s="207"/>
      <c r="J84" s="207"/>
      <c r="K84" s="170"/>
      <c r="L84" s="170" t="s">
        <v>182</v>
      </c>
      <c r="M84" s="170">
        <v>25</v>
      </c>
      <c r="N84">
        <v>1541</v>
      </c>
      <c r="O84" t="s">
        <v>1115</v>
      </c>
      <c r="P84">
        <v>1565</v>
      </c>
      <c r="T84">
        <v>1071</v>
      </c>
      <c r="U84" t="s">
        <v>1115</v>
      </c>
      <c r="V84">
        <v>1100</v>
      </c>
    </row>
    <row r="85" spans="1:22" hidden="1" x14ac:dyDescent="0.2">
      <c r="A85" s="120" t="s">
        <v>80</v>
      </c>
      <c r="B85" s="120">
        <v>432007</v>
      </c>
      <c r="C85" s="120">
        <v>1566</v>
      </c>
      <c r="D85" s="120">
        <v>1565</v>
      </c>
      <c r="E85" s="120"/>
      <c r="F85" s="120"/>
      <c r="G85" s="207">
        <v>1101</v>
      </c>
      <c r="H85" s="207">
        <v>1140</v>
      </c>
      <c r="I85" s="207"/>
      <c r="J85" s="207"/>
      <c r="K85" s="170"/>
      <c r="L85" s="170" t="s">
        <v>80</v>
      </c>
      <c r="M85" s="170">
        <v>0</v>
      </c>
      <c r="N85">
        <v>1566</v>
      </c>
      <c r="O85" t="s">
        <v>1115</v>
      </c>
      <c r="P85">
        <v>1565</v>
      </c>
      <c r="T85">
        <v>1101</v>
      </c>
      <c r="U85" t="s">
        <v>1115</v>
      </c>
      <c r="V85">
        <v>1140</v>
      </c>
    </row>
    <row r="86" spans="1:22" hidden="1" x14ac:dyDescent="0.2">
      <c r="A86" s="120" t="s">
        <v>82</v>
      </c>
      <c r="B86" s="120">
        <v>432008</v>
      </c>
      <c r="C86" s="120">
        <v>1566</v>
      </c>
      <c r="D86" s="120">
        <v>1610</v>
      </c>
      <c r="E86" s="120">
        <v>1811</v>
      </c>
      <c r="F86" s="120">
        <v>1820</v>
      </c>
      <c r="G86" s="207">
        <v>1141</v>
      </c>
      <c r="H86" s="207">
        <v>1160</v>
      </c>
      <c r="I86" s="207"/>
      <c r="J86" s="207"/>
      <c r="K86" s="170"/>
      <c r="L86" s="170" t="s">
        <v>82</v>
      </c>
      <c r="M86" s="170">
        <v>45</v>
      </c>
      <c r="N86">
        <v>1566</v>
      </c>
      <c r="O86" t="s">
        <v>1115</v>
      </c>
      <c r="P86">
        <v>1610</v>
      </c>
      <c r="Q86">
        <v>1811</v>
      </c>
      <c r="R86" t="s">
        <v>1115</v>
      </c>
      <c r="S86">
        <v>1820</v>
      </c>
      <c r="T86">
        <v>1141</v>
      </c>
      <c r="U86" t="s">
        <v>1115</v>
      </c>
      <c r="V86">
        <v>1160</v>
      </c>
    </row>
    <row r="87" spans="1:22" hidden="1" x14ac:dyDescent="0.2">
      <c r="A87" s="120" t="s">
        <v>98</v>
      </c>
      <c r="B87" s="120">
        <v>432009</v>
      </c>
      <c r="C87" s="120">
        <v>1611</v>
      </c>
      <c r="D87" s="120">
        <v>1650</v>
      </c>
      <c r="E87" s="120"/>
      <c r="F87" s="120"/>
      <c r="G87" s="207">
        <v>1161</v>
      </c>
      <c r="H87" s="207">
        <v>1180</v>
      </c>
      <c r="I87" s="207"/>
      <c r="J87" s="207"/>
      <c r="K87" s="170"/>
      <c r="L87" s="170" t="s">
        <v>98</v>
      </c>
      <c r="M87" s="170">
        <v>40</v>
      </c>
      <c r="N87">
        <v>1611</v>
      </c>
      <c r="O87" t="s">
        <v>1115</v>
      </c>
      <c r="P87">
        <v>1650</v>
      </c>
      <c r="T87">
        <v>1161</v>
      </c>
      <c r="U87" t="s">
        <v>1115</v>
      </c>
      <c r="V87">
        <v>1180</v>
      </c>
    </row>
    <row r="88" spans="1:22" hidden="1" x14ac:dyDescent="0.2">
      <c r="A88" s="120" t="s">
        <v>183</v>
      </c>
      <c r="B88" s="120">
        <v>432010</v>
      </c>
      <c r="C88" s="120">
        <v>1651</v>
      </c>
      <c r="D88" s="120">
        <v>1675</v>
      </c>
      <c r="E88" s="120"/>
      <c r="F88" s="120"/>
      <c r="G88" s="207">
        <v>1181</v>
      </c>
      <c r="H88" s="207">
        <v>1195</v>
      </c>
      <c r="I88" s="207"/>
      <c r="J88" s="207"/>
      <c r="K88" s="170"/>
      <c r="L88" s="170" t="s">
        <v>183</v>
      </c>
      <c r="M88" s="170">
        <v>25</v>
      </c>
      <c r="N88">
        <v>1651</v>
      </c>
      <c r="O88" t="s">
        <v>1115</v>
      </c>
      <c r="P88">
        <v>1675</v>
      </c>
      <c r="T88">
        <v>1181</v>
      </c>
      <c r="U88" t="s">
        <v>1115</v>
      </c>
      <c r="V88">
        <v>1195</v>
      </c>
    </row>
    <row r="89" spans="1:22" hidden="1" x14ac:dyDescent="0.2">
      <c r="A89" s="120" t="s">
        <v>184</v>
      </c>
      <c r="B89" s="120">
        <v>432011</v>
      </c>
      <c r="C89" s="120">
        <v>1676</v>
      </c>
      <c r="D89" s="120">
        <v>1685</v>
      </c>
      <c r="E89" s="120"/>
      <c r="F89" s="120"/>
      <c r="G89" s="207">
        <v>1196</v>
      </c>
      <c r="H89" s="207">
        <v>1220</v>
      </c>
      <c r="I89" s="207"/>
      <c r="J89" s="207"/>
      <c r="K89" s="170"/>
      <c r="L89" s="170" t="s">
        <v>184</v>
      </c>
      <c r="M89" s="170">
        <v>10</v>
      </c>
      <c r="N89">
        <v>1676</v>
      </c>
      <c r="O89" t="s">
        <v>1115</v>
      </c>
      <c r="P89">
        <v>1685</v>
      </c>
      <c r="T89">
        <v>1196</v>
      </c>
      <c r="U89" t="s">
        <v>1115</v>
      </c>
      <c r="V89">
        <v>1220</v>
      </c>
    </row>
    <row r="90" spans="1:22" hidden="1" x14ac:dyDescent="0.2">
      <c r="A90" s="120" t="s">
        <v>99</v>
      </c>
      <c r="B90" s="120">
        <v>432012</v>
      </c>
      <c r="C90" s="120"/>
      <c r="D90" s="120"/>
      <c r="E90" s="120"/>
      <c r="F90" s="120"/>
      <c r="G90" s="207">
        <v>1221</v>
      </c>
      <c r="H90" s="207">
        <v>1255</v>
      </c>
      <c r="I90" s="207"/>
      <c r="J90" s="207"/>
      <c r="K90" s="170"/>
      <c r="L90" s="170" t="s">
        <v>99</v>
      </c>
      <c r="M90" s="170">
        <v>0</v>
      </c>
      <c r="O90" t="s">
        <v>1115</v>
      </c>
      <c r="T90">
        <v>1221</v>
      </c>
      <c r="U90" t="s">
        <v>1115</v>
      </c>
      <c r="V90">
        <v>1255</v>
      </c>
    </row>
    <row r="91" spans="1:22" hidden="1" x14ac:dyDescent="0.2">
      <c r="A91" s="120" t="s">
        <v>100</v>
      </c>
      <c r="B91" s="120">
        <v>432013</v>
      </c>
      <c r="C91" s="120">
        <v>1686</v>
      </c>
      <c r="D91" s="120">
        <v>1710</v>
      </c>
      <c r="E91" s="120">
        <v>1801</v>
      </c>
      <c r="F91" s="120">
        <v>1810</v>
      </c>
      <c r="G91" s="207">
        <v>1256</v>
      </c>
      <c r="H91" s="207">
        <v>1285</v>
      </c>
      <c r="I91" s="207"/>
      <c r="J91" s="207"/>
      <c r="K91" s="170"/>
      <c r="L91" s="170" t="s">
        <v>100</v>
      </c>
      <c r="M91">
        <v>25</v>
      </c>
      <c r="N91">
        <v>1686</v>
      </c>
      <c r="O91" t="s">
        <v>1115</v>
      </c>
      <c r="P91">
        <v>1710</v>
      </c>
      <c r="Q91">
        <v>1801</v>
      </c>
      <c r="R91" t="s">
        <v>1115</v>
      </c>
      <c r="S91">
        <v>1810</v>
      </c>
      <c r="T91">
        <v>1256</v>
      </c>
      <c r="U91" t="s">
        <v>1115</v>
      </c>
      <c r="V91">
        <v>1285</v>
      </c>
    </row>
    <row r="92" spans="1:22" hidden="1" x14ac:dyDescent="0.2">
      <c r="A92" s="120" t="s">
        <v>85</v>
      </c>
      <c r="B92" s="120">
        <v>432014</v>
      </c>
      <c r="C92" s="120">
        <v>1711</v>
      </c>
      <c r="D92" s="120">
        <v>1720</v>
      </c>
      <c r="E92" s="120"/>
      <c r="F92" s="120"/>
      <c r="G92" s="207">
        <v>1286</v>
      </c>
      <c r="H92" s="207">
        <v>1310</v>
      </c>
      <c r="I92" s="207"/>
      <c r="J92" s="207"/>
      <c r="K92" s="170"/>
      <c r="L92" s="170" t="s">
        <v>85</v>
      </c>
      <c r="M92" s="170">
        <v>10</v>
      </c>
      <c r="N92">
        <v>1711</v>
      </c>
      <c r="O92" t="s">
        <v>1115</v>
      </c>
      <c r="P92">
        <v>1720</v>
      </c>
      <c r="T92">
        <v>1286</v>
      </c>
      <c r="U92" t="s">
        <v>1115</v>
      </c>
      <c r="V92">
        <v>1310</v>
      </c>
    </row>
    <row r="93" spans="1:22" hidden="1" x14ac:dyDescent="0.2">
      <c r="A93" s="120" t="s">
        <v>83</v>
      </c>
      <c r="B93" s="120">
        <v>432015</v>
      </c>
      <c r="C93" s="120">
        <v>1721</v>
      </c>
      <c r="D93" s="120">
        <v>1735</v>
      </c>
      <c r="E93" s="120"/>
      <c r="F93" s="120"/>
      <c r="G93" s="207">
        <v>1311</v>
      </c>
      <c r="H93" s="207">
        <v>1330</v>
      </c>
      <c r="I93" s="207"/>
      <c r="J93" s="207"/>
      <c r="K93" s="170"/>
      <c r="L93" s="170" t="s">
        <v>83</v>
      </c>
      <c r="M93" s="170">
        <v>15</v>
      </c>
      <c r="N93">
        <v>1721</v>
      </c>
      <c r="O93" t="s">
        <v>1115</v>
      </c>
      <c r="P93">
        <v>1735</v>
      </c>
      <c r="T93">
        <v>1311</v>
      </c>
      <c r="U93" t="s">
        <v>1115</v>
      </c>
      <c r="V93">
        <v>1330</v>
      </c>
    </row>
    <row r="94" spans="1:22" hidden="1" x14ac:dyDescent="0.2">
      <c r="A94" s="120" t="s">
        <v>40</v>
      </c>
      <c r="B94" s="120">
        <v>432016</v>
      </c>
      <c r="C94" s="120"/>
      <c r="D94" s="120"/>
      <c r="E94" s="120"/>
      <c r="F94" s="120"/>
      <c r="G94" s="207">
        <v>1331</v>
      </c>
      <c r="H94" s="207">
        <v>1355</v>
      </c>
      <c r="I94" s="207"/>
      <c r="J94" s="207"/>
      <c r="K94" s="170"/>
      <c r="L94" s="170" t="s">
        <v>40</v>
      </c>
      <c r="M94" s="170">
        <v>0</v>
      </c>
      <c r="O94" t="s">
        <v>1115</v>
      </c>
      <c r="T94">
        <v>1331</v>
      </c>
      <c r="U94" t="s">
        <v>1115</v>
      </c>
      <c r="V94">
        <v>1355</v>
      </c>
    </row>
    <row r="95" spans="1:22" hidden="1" x14ac:dyDescent="0.2">
      <c r="A95" s="120" t="s">
        <v>84</v>
      </c>
      <c r="B95" s="120">
        <v>432017</v>
      </c>
      <c r="C95" s="120">
        <v>1736</v>
      </c>
      <c r="D95" s="120">
        <v>1745</v>
      </c>
      <c r="E95" s="120"/>
      <c r="F95" s="120"/>
      <c r="G95" s="207">
        <v>1356</v>
      </c>
      <c r="H95" s="207">
        <v>1375</v>
      </c>
      <c r="I95" s="207"/>
      <c r="J95" s="207"/>
      <c r="K95" s="170"/>
      <c r="L95" s="170" t="s">
        <v>84</v>
      </c>
      <c r="M95" s="170">
        <v>10</v>
      </c>
      <c r="N95">
        <v>1736</v>
      </c>
      <c r="O95" t="s">
        <v>1115</v>
      </c>
      <c r="P95">
        <v>1745</v>
      </c>
      <c r="T95">
        <v>1356</v>
      </c>
      <c r="U95" t="s">
        <v>1115</v>
      </c>
      <c r="V95">
        <v>1375</v>
      </c>
    </row>
    <row r="96" spans="1:22" hidden="1" x14ac:dyDescent="0.2">
      <c r="A96" s="120" t="s">
        <v>1125</v>
      </c>
      <c r="B96" s="120">
        <v>432018</v>
      </c>
      <c r="C96" s="120">
        <v>1746</v>
      </c>
      <c r="D96" s="120">
        <v>1770</v>
      </c>
      <c r="E96" s="120"/>
      <c r="F96" s="120"/>
      <c r="G96" s="207">
        <v>1376</v>
      </c>
      <c r="H96" s="207">
        <v>1390</v>
      </c>
      <c r="I96" s="207"/>
      <c r="J96" s="207"/>
      <c r="K96" s="170"/>
      <c r="L96" s="170" t="s">
        <v>1125</v>
      </c>
      <c r="M96" s="170">
        <v>25</v>
      </c>
      <c r="N96">
        <v>1746</v>
      </c>
      <c r="O96" t="s">
        <v>1115</v>
      </c>
      <c r="P96">
        <v>1770</v>
      </c>
      <c r="T96">
        <v>1376</v>
      </c>
      <c r="U96" t="s">
        <v>1115</v>
      </c>
      <c r="V96">
        <v>1390</v>
      </c>
    </row>
    <row r="97" spans="1:22" hidden="1" x14ac:dyDescent="0.2">
      <c r="A97" s="120" t="s">
        <v>87</v>
      </c>
      <c r="B97" s="120">
        <v>432019</v>
      </c>
      <c r="C97" s="120">
        <v>1771</v>
      </c>
      <c r="D97" s="120">
        <v>1790</v>
      </c>
      <c r="E97" s="120"/>
      <c r="F97" s="120"/>
      <c r="G97" s="207">
        <v>1391</v>
      </c>
      <c r="H97" s="207">
        <v>1405</v>
      </c>
      <c r="I97" s="207"/>
      <c r="J97" s="207"/>
      <c r="K97" s="170"/>
      <c r="L97" s="170" t="s">
        <v>87</v>
      </c>
      <c r="M97" s="170">
        <v>20</v>
      </c>
      <c r="N97">
        <v>1771</v>
      </c>
      <c r="O97" t="s">
        <v>1115</v>
      </c>
      <c r="P97">
        <v>1790</v>
      </c>
      <c r="T97">
        <v>1391</v>
      </c>
      <c r="U97" t="s">
        <v>1115</v>
      </c>
      <c r="V97">
        <v>1405</v>
      </c>
    </row>
    <row r="98" spans="1:22" hidden="1" x14ac:dyDescent="0.2">
      <c r="A98" s="120" t="s">
        <v>78</v>
      </c>
      <c r="B98" s="120">
        <v>433001</v>
      </c>
      <c r="C98" s="120">
        <v>1901</v>
      </c>
      <c r="D98" s="120">
        <v>1930</v>
      </c>
      <c r="E98" s="120"/>
      <c r="F98" s="120"/>
      <c r="G98" s="207">
        <v>1501</v>
      </c>
      <c r="H98" s="207">
        <v>1520</v>
      </c>
      <c r="I98" s="207"/>
      <c r="J98" s="207"/>
      <c r="K98" s="170"/>
      <c r="L98" s="170" t="s">
        <v>78</v>
      </c>
      <c r="M98" s="170">
        <v>30</v>
      </c>
      <c r="N98">
        <v>1901</v>
      </c>
      <c r="O98" t="s">
        <v>1115</v>
      </c>
      <c r="P98">
        <v>1930</v>
      </c>
      <c r="T98">
        <v>1501</v>
      </c>
      <c r="U98" t="s">
        <v>1115</v>
      </c>
      <c r="V98">
        <v>1520</v>
      </c>
    </row>
    <row r="99" spans="1:22" hidden="1" x14ac:dyDescent="0.2">
      <c r="A99" s="120" t="s">
        <v>185</v>
      </c>
      <c r="B99" s="120">
        <v>433002</v>
      </c>
      <c r="C99" s="120">
        <v>1931</v>
      </c>
      <c r="D99" s="120">
        <v>1940</v>
      </c>
      <c r="E99" s="120"/>
      <c r="F99" s="120"/>
      <c r="G99" s="207">
        <v>1521</v>
      </c>
      <c r="H99" s="207">
        <v>1530</v>
      </c>
      <c r="I99" s="207"/>
      <c r="J99" s="207"/>
      <c r="K99" s="170"/>
      <c r="L99" s="170" t="s">
        <v>185</v>
      </c>
      <c r="M99" s="170">
        <v>10</v>
      </c>
      <c r="N99">
        <v>1931</v>
      </c>
      <c r="O99" t="s">
        <v>1115</v>
      </c>
      <c r="P99">
        <v>1940</v>
      </c>
      <c r="T99">
        <v>1521</v>
      </c>
      <c r="U99" t="s">
        <v>1115</v>
      </c>
      <c r="V99">
        <v>1530</v>
      </c>
    </row>
    <row r="100" spans="1:22" hidden="1" x14ac:dyDescent="0.2">
      <c r="A100" s="120" t="s">
        <v>186</v>
      </c>
      <c r="B100" s="120">
        <v>433003</v>
      </c>
      <c r="C100" s="120">
        <v>1941</v>
      </c>
      <c r="D100" s="120">
        <v>1950</v>
      </c>
      <c r="E100" s="120"/>
      <c r="F100" s="120"/>
      <c r="G100" s="207">
        <v>1531</v>
      </c>
      <c r="H100" s="207">
        <v>1540</v>
      </c>
      <c r="I100" s="207"/>
      <c r="J100" s="207"/>
      <c r="K100" s="170"/>
      <c r="L100" s="170" t="s">
        <v>186</v>
      </c>
      <c r="M100" s="170">
        <v>10</v>
      </c>
      <c r="N100">
        <v>1941</v>
      </c>
      <c r="O100" t="s">
        <v>1115</v>
      </c>
      <c r="P100">
        <v>1950</v>
      </c>
      <c r="T100">
        <v>1531</v>
      </c>
      <c r="U100" t="s">
        <v>1115</v>
      </c>
      <c r="V100">
        <v>1540</v>
      </c>
    </row>
    <row r="101" spans="1:22" hidden="1" x14ac:dyDescent="0.2">
      <c r="A101" s="120" t="s">
        <v>187</v>
      </c>
      <c r="B101" s="120">
        <v>433004</v>
      </c>
      <c r="C101" s="120">
        <v>1951</v>
      </c>
      <c r="D101" s="120">
        <v>1960</v>
      </c>
      <c r="E101" s="120"/>
      <c r="F101" s="120"/>
      <c r="G101" s="207">
        <v>1541</v>
      </c>
      <c r="H101" s="207">
        <v>1550</v>
      </c>
      <c r="I101" s="207"/>
      <c r="J101" s="207"/>
      <c r="K101" s="170"/>
      <c r="L101" s="170" t="s">
        <v>187</v>
      </c>
      <c r="M101" s="170">
        <v>10</v>
      </c>
      <c r="N101">
        <v>1951</v>
      </c>
      <c r="O101" t="s">
        <v>1115</v>
      </c>
      <c r="P101">
        <v>1960</v>
      </c>
      <c r="T101">
        <v>1541</v>
      </c>
      <c r="U101" t="s">
        <v>1115</v>
      </c>
      <c r="V101">
        <v>1550</v>
      </c>
    </row>
    <row r="102" spans="1:22" hidden="1" x14ac:dyDescent="0.2">
      <c r="A102" s="120" t="s">
        <v>188</v>
      </c>
      <c r="B102" s="120">
        <v>433005</v>
      </c>
      <c r="C102" s="120">
        <v>1961</v>
      </c>
      <c r="D102" s="120">
        <v>1990</v>
      </c>
      <c r="E102" s="120"/>
      <c r="F102" s="120"/>
      <c r="G102" s="207">
        <v>1551</v>
      </c>
      <c r="H102" s="207">
        <v>1570</v>
      </c>
      <c r="I102" s="207"/>
      <c r="J102" s="207"/>
      <c r="K102" s="170"/>
      <c r="L102" s="170" t="s">
        <v>188</v>
      </c>
      <c r="M102" s="170">
        <v>30</v>
      </c>
      <c r="N102">
        <v>1961</v>
      </c>
      <c r="O102" t="s">
        <v>1115</v>
      </c>
      <c r="P102">
        <v>1990</v>
      </c>
      <c r="T102">
        <v>1551</v>
      </c>
      <c r="U102" t="s">
        <v>1115</v>
      </c>
      <c r="V102">
        <v>1570</v>
      </c>
    </row>
    <row r="103" spans="1:22" hidden="1" x14ac:dyDescent="0.2">
      <c r="A103" s="120" t="s">
        <v>189</v>
      </c>
      <c r="B103" s="120">
        <v>433006</v>
      </c>
      <c r="C103" s="120">
        <v>1991</v>
      </c>
      <c r="D103" s="120">
        <v>2000</v>
      </c>
      <c r="E103" s="120"/>
      <c r="F103" s="120"/>
      <c r="G103" s="207">
        <v>1571</v>
      </c>
      <c r="H103" s="207">
        <v>1580</v>
      </c>
      <c r="I103" s="207"/>
      <c r="J103" s="207"/>
      <c r="K103" s="170"/>
      <c r="L103" s="170" t="s">
        <v>189</v>
      </c>
      <c r="M103" s="170">
        <v>10</v>
      </c>
      <c r="N103">
        <v>1991</v>
      </c>
      <c r="O103" t="s">
        <v>1115</v>
      </c>
      <c r="P103">
        <v>2000</v>
      </c>
      <c r="T103">
        <v>1571</v>
      </c>
      <c r="U103" t="s">
        <v>1115</v>
      </c>
      <c r="V103">
        <v>1580</v>
      </c>
    </row>
    <row r="104" spans="1:22" hidden="1" x14ac:dyDescent="0.2">
      <c r="A104" s="120" t="s">
        <v>1127</v>
      </c>
      <c r="B104" s="120">
        <v>433007</v>
      </c>
      <c r="C104" s="120">
        <v>2001</v>
      </c>
      <c r="D104" s="120">
        <v>2005</v>
      </c>
      <c r="E104" s="120"/>
      <c r="F104" s="120"/>
      <c r="G104" s="207"/>
      <c r="H104" s="207"/>
      <c r="I104" s="207"/>
      <c r="J104" s="207"/>
      <c r="K104" s="170"/>
      <c r="L104" s="170" t="s">
        <v>1127</v>
      </c>
      <c r="M104" s="170">
        <v>10</v>
      </c>
      <c r="N104">
        <v>2001</v>
      </c>
      <c r="O104" t="s">
        <v>1115</v>
      </c>
      <c r="P104">
        <v>2005</v>
      </c>
    </row>
    <row r="105" spans="1:22" hidden="1" x14ac:dyDescent="0.2">
      <c r="A105" s="120" t="s">
        <v>190</v>
      </c>
      <c r="B105" s="120">
        <v>434001</v>
      </c>
      <c r="C105" s="120">
        <v>2101</v>
      </c>
      <c r="D105" s="120">
        <v>2120</v>
      </c>
      <c r="E105" s="120"/>
      <c r="F105" s="120"/>
      <c r="G105" s="120">
        <v>1701</v>
      </c>
      <c r="H105" s="120">
        <v>1710</v>
      </c>
      <c r="I105" s="120"/>
      <c r="J105" s="120"/>
      <c r="L105" t="s">
        <v>190</v>
      </c>
      <c r="M105">
        <v>20</v>
      </c>
      <c r="N105">
        <v>2101</v>
      </c>
      <c r="O105" t="s">
        <v>1115</v>
      </c>
      <c r="P105">
        <v>2120</v>
      </c>
      <c r="T105">
        <v>1701</v>
      </c>
      <c r="U105" t="s">
        <v>1115</v>
      </c>
      <c r="V105">
        <v>1710</v>
      </c>
    </row>
    <row r="106" spans="1:22" hidden="1" x14ac:dyDescent="0.2">
      <c r="A106" s="120" t="s">
        <v>191</v>
      </c>
      <c r="B106" s="120">
        <v>434002</v>
      </c>
      <c r="C106" s="120">
        <v>2121</v>
      </c>
      <c r="D106" s="120">
        <v>2140</v>
      </c>
      <c r="E106" s="120"/>
      <c r="F106" s="120"/>
      <c r="G106" s="120">
        <v>1711</v>
      </c>
      <c r="H106" s="120">
        <v>1720</v>
      </c>
      <c r="I106" s="120"/>
      <c r="J106" s="120"/>
      <c r="L106" t="s">
        <v>191</v>
      </c>
      <c r="M106">
        <v>20</v>
      </c>
      <c r="N106">
        <v>2121</v>
      </c>
      <c r="O106" t="s">
        <v>1115</v>
      </c>
      <c r="P106">
        <v>2140</v>
      </c>
      <c r="T106">
        <v>1711</v>
      </c>
      <c r="U106" t="s">
        <v>1115</v>
      </c>
      <c r="V106">
        <v>1720</v>
      </c>
    </row>
  </sheetData>
  <mergeCells count="8">
    <mergeCell ref="B1:G1"/>
    <mergeCell ref="B23:J23"/>
    <mergeCell ref="E15:F15"/>
    <mergeCell ref="E8:F8"/>
    <mergeCell ref="B11:C11"/>
    <mergeCell ref="D11:F11"/>
    <mergeCell ref="B22:K22"/>
    <mergeCell ref="E12:F12"/>
  </mergeCells>
  <phoneticPr fontId="2"/>
  <dataValidations xWindow="374" yWindow="150" count="3">
    <dataValidation imeMode="on" allowBlank="1" showInputMessage="1" showErrorMessage="1" sqref="C8 C6"/>
    <dataValidation imeMode="off" allowBlank="1" showInputMessage="1" showErrorMessage="1" sqref="E8:F8"/>
    <dataValidation type="list" allowBlank="1" showInputMessage="1" showErrorMessage="1" error="▼をクリックしリストから選択してください。" prompt="▼をクリックしてリストから選択してください_x000a_" sqref="C3">
      <formula1>$A$30:$A$104</formula1>
    </dataValidation>
  </dataValidations>
  <pageMargins left="0.43" right="0.15" top="1" bottom="1" header="0.51200000000000001" footer="0.51200000000000001"/>
  <pageSetup paperSize="9" scale="12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AE72"/>
  <sheetViews>
    <sheetView showGridLines="0" zoomScaleNormal="100" workbookViewId="0">
      <selection activeCell="C10" sqref="C10"/>
    </sheetView>
  </sheetViews>
  <sheetFormatPr defaultColWidth="9" defaultRowHeight="13.2" x14ac:dyDescent="0.2"/>
  <cols>
    <col min="1" max="1" width="2.77734375" style="15" customWidth="1"/>
    <col min="2" max="2" width="5" style="15" customWidth="1"/>
    <col min="3" max="3" width="11.33203125" style="15" customWidth="1"/>
    <col min="4" max="4" width="11.6640625" style="15" customWidth="1"/>
    <col min="5" max="5" width="2.6640625" style="15" customWidth="1"/>
    <col min="6" max="6" width="10.88671875" style="15" customWidth="1"/>
    <col min="7" max="7" width="16.77734375" style="15" customWidth="1"/>
    <col min="8" max="8" width="11.6640625" style="15" customWidth="1"/>
    <col min="9" max="9" width="9.109375" style="15" hidden="1" customWidth="1"/>
    <col min="10" max="12" width="7" style="15" hidden="1" customWidth="1"/>
    <col min="13" max="14" width="5.6640625" style="15" customWidth="1"/>
    <col min="15" max="15" width="5.6640625" style="15" hidden="1" customWidth="1"/>
    <col min="16" max="16" width="6.88671875" style="15" hidden="1" customWidth="1"/>
    <col min="17" max="17" width="8.44140625" style="15" hidden="1" customWidth="1"/>
    <col min="18" max="18" width="5.88671875" style="15" hidden="1" customWidth="1"/>
    <col min="19" max="19" width="5.6640625" style="15" hidden="1" customWidth="1"/>
    <col min="20" max="20" width="3.77734375" style="15" hidden="1" customWidth="1"/>
    <col min="21" max="23" width="7.44140625" style="15" hidden="1" customWidth="1"/>
    <col min="24" max="24" width="7.6640625" style="15" hidden="1" customWidth="1"/>
    <col min="25" max="25" width="10.6640625" style="15" hidden="1" customWidth="1"/>
    <col min="26" max="26" width="11" style="15" hidden="1" customWidth="1"/>
    <col min="27" max="27" width="10.44140625" style="15" hidden="1" customWidth="1"/>
    <col min="28" max="28" width="13.21875" style="15" hidden="1" customWidth="1"/>
    <col min="29" max="29" width="12.21875" style="15" hidden="1" customWidth="1"/>
    <col min="30" max="30" width="12.6640625" style="15" hidden="1" customWidth="1"/>
    <col min="31" max="31" width="9" style="15" customWidth="1"/>
    <col min="32" max="32" width="10" style="15" customWidth="1"/>
    <col min="33" max="16384" width="9" style="15"/>
  </cols>
  <sheetData>
    <row r="1" spans="1:31" ht="14.25" customHeight="1" x14ac:dyDescent="0.2">
      <c r="A1" s="235" t="s">
        <v>1131</v>
      </c>
      <c r="B1" s="236"/>
      <c r="C1" s="241" t="s">
        <v>12</v>
      </c>
      <c r="D1" s="242"/>
      <c r="E1" s="242"/>
      <c r="F1" s="242"/>
      <c r="G1" s="95" t="str">
        <f>"学校長名：  "&amp;所属データ!$C$6&amp;"　　印"</f>
        <v>学校長名：  　　印</v>
      </c>
      <c r="I1" s="79"/>
      <c r="J1" s="79"/>
      <c r="K1" s="79"/>
      <c r="L1" s="79"/>
      <c r="M1" s="79"/>
      <c r="N1" s="40"/>
      <c r="O1" s="40"/>
      <c r="R1" s="33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1" ht="14.25" customHeight="1" thickBot="1" x14ac:dyDescent="0.25">
      <c r="A2" s="237"/>
      <c r="B2" s="238"/>
      <c r="C2" s="245" t="str">
        <f>"学校名："&amp;所属データ!$C$3</f>
        <v>学校名：</v>
      </c>
      <c r="D2" s="246"/>
      <c r="E2" s="247"/>
      <c r="F2" s="247"/>
      <c r="G2" s="40" t="str">
        <f>"監督名：　"&amp;所属データ!$C$8</f>
        <v>監督名：　</v>
      </c>
      <c r="I2" s="41"/>
      <c r="N2" s="94" t="str">
        <f>IF(COUNTA(N6:N50)&gt;6,"人数ｵｰﾊﾞｰ","")</f>
        <v/>
      </c>
      <c r="O2" s="93" t="str">
        <f>IF(COUNTA(O6:O50)&gt;6,"人数ｵｰﾊﾞｰ","")</f>
        <v/>
      </c>
      <c r="R2" s="33"/>
      <c r="U2" s="18" t="s">
        <v>93</v>
      </c>
      <c r="V2" s="18" t="s">
        <v>103</v>
      </c>
      <c r="W2" s="18" t="s">
        <v>104</v>
      </c>
      <c r="X2" s="18" t="s">
        <v>31</v>
      </c>
      <c r="Y2" s="18" t="s">
        <v>90</v>
      </c>
      <c r="Z2" s="18" t="s">
        <v>91</v>
      </c>
      <c r="AA2" s="18" t="s">
        <v>92</v>
      </c>
      <c r="AB2" s="18" t="s">
        <v>32</v>
      </c>
      <c r="AC2" s="18" t="s">
        <v>33</v>
      </c>
      <c r="AD2" s="18" t="s">
        <v>34</v>
      </c>
    </row>
    <row r="3" spans="1:31" ht="23.25" customHeight="1" thickBot="1" x14ac:dyDescent="0.25">
      <c r="A3" s="107"/>
      <c r="B3" s="107"/>
      <c r="C3" s="248"/>
      <c r="D3" s="248"/>
      <c r="E3" s="248"/>
      <c r="F3" s="248"/>
      <c r="H3" s="92"/>
      <c r="I3" s="92"/>
      <c r="M3" s="147" t="s">
        <v>131</v>
      </c>
      <c r="N3" s="148" t="s">
        <v>132</v>
      </c>
      <c r="O3" s="131"/>
      <c r="R3" s="15" t="s">
        <v>43</v>
      </c>
      <c r="T3" s="15">
        <f>IF(Y3="",0,104)</f>
        <v>0</v>
      </c>
      <c r="U3" s="15" t="e">
        <f>所属データ!$A$20</f>
        <v>#N/A</v>
      </c>
      <c r="V3" s="15">
        <f>所属データ!$C$3</f>
        <v>0</v>
      </c>
      <c r="W3" s="15" t="e">
        <f>所属データ!$C$4</f>
        <v>#N/A</v>
      </c>
      <c r="X3" s="15" t="str">
        <f>IF(M5="","",RIGHT(M5+100000,5))</f>
        <v/>
      </c>
      <c r="Y3" s="15" t="str">
        <f>IF(ISERROR(SMALL($R$6:$R$50,1)),"",433100000+SMALL($R$6:$R$50,1))</f>
        <v/>
      </c>
      <c r="Z3" s="15" t="str">
        <f>IF(ISERROR(SMALL($R$6:$R$50,2)),"",433100000+SMALL($R$6:$R$50,2))</f>
        <v/>
      </c>
      <c r="AA3" s="15" t="str">
        <f>IF(ISERROR(SMALL($R$6:$R$50,3)),"",433100000+SMALL($R$6:$R$50,3))</f>
        <v/>
      </c>
      <c r="AB3" s="15" t="str">
        <f>IF(ISERROR(SMALL($R$6:$R$50,4)),"",433100000+SMALL($R$6:$R$50,4))</f>
        <v/>
      </c>
      <c r="AC3" s="15" t="str">
        <f>IF(ISERROR(SMALL($R$6:$R$50,5)),"",433100000+SMALL($R$6:$R$50,5))</f>
        <v/>
      </c>
      <c r="AD3" s="15" t="str">
        <f>IF(ISERROR(SMALL($R$6:$R$50,6)),"",433100000+SMALL($R$6:$R$50,6))</f>
        <v/>
      </c>
      <c r="AE3" s="19"/>
    </row>
    <row r="4" spans="1:31" ht="15" customHeight="1" x14ac:dyDescent="0.2">
      <c r="A4" s="239" t="s">
        <v>38</v>
      </c>
      <c r="B4" s="243" t="s">
        <v>94</v>
      </c>
      <c r="C4" s="108" t="s">
        <v>37</v>
      </c>
      <c r="D4" s="108" t="s">
        <v>36</v>
      </c>
      <c r="E4" s="233" t="s">
        <v>41</v>
      </c>
      <c r="F4" s="109" t="s">
        <v>42</v>
      </c>
      <c r="G4" s="230" t="s">
        <v>115</v>
      </c>
      <c r="H4" s="231"/>
      <c r="I4" s="232" t="s">
        <v>4</v>
      </c>
      <c r="J4" s="232"/>
      <c r="K4" s="142"/>
      <c r="L4" s="142"/>
      <c r="M4" s="146" t="s">
        <v>89</v>
      </c>
      <c r="N4" s="42" t="s">
        <v>89</v>
      </c>
      <c r="O4" s="132"/>
      <c r="P4" s="34"/>
      <c r="S4" s="34"/>
      <c r="T4" s="15">
        <f>IF(Y4="",0,116)</f>
        <v>0</v>
      </c>
      <c r="U4" s="15" t="e">
        <f>所属データ!$A$20</f>
        <v>#N/A</v>
      </c>
      <c r="V4" s="15">
        <f>所属データ!$C$3</f>
        <v>0</v>
      </c>
      <c r="W4" s="15" t="e">
        <f>所属データ!$C$4</f>
        <v>#N/A</v>
      </c>
      <c r="X4" s="15" t="str">
        <f>IF(N5="","",RIGHT(N5+100000,5))</f>
        <v/>
      </c>
      <c r="Y4" s="15" t="str">
        <f>IF(ISERROR(SMALL($S$6:$S$50,1)),"",433100000+SMALL($S$6:$S$50,1))</f>
        <v/>
      </c>
      <c r="Z4" s="15" t="str">
        <f>IF(ISERROR(SMALL($S$6:$S$50,2)),"",433100000+SMALL($S$6:$S$50,2))</f>
        <v/>
      </c>
      <c r="AA4" s="15" t="str">
        <f>IF(ISERROR(SMALL($S$6:$S$50,3)),"",433100000+SMALL($S$6:$S$50,3))</f>
        <v/>
      </c>
      <c r="AB4" s="15" t="str">
        <f>IF(ISERROR(SMALL($S$6:$S$50,4)),"",433100000+SMALL($S$6:$S$50,4))</f>
        <v/>
      </c>
      <c r="AC4" s="15" t="str">
        <f>IF(ISERROR(SMALL($S$6:$S$50,5)),"",433100000+SMALL($S$6:$S$50,5))</f>
        <v/>
      </c>
      <c r="AD4" s="15" t="str">
        <f>IF(ISERROR(SMALL($S$6:$S$50,6)),"",433100000+SMALL($S$6:$S$50,6))</f>
        <v/>
      </c>
      <c r="AE4" s="20"/>
    </row>
    <row r="5" spans="1:31" ht="15" customHeight="1" thickBot="1" x14ac:dyDescent="0.25">
      <c r="A5" s="240"/>
      <c r="B5" s="244"/>
      <c r="C5" s="110" t="s">
        <v>39</v>
      </c>
      <c r="D5" s="110" t="s">
        <v>39</v>
      </c>
      <c r="E5" s="234"/>
      <c r="F5" s="111" t="s">
        <v>26</v>
      </c>
      <c r="G5" s="36" t="s">
        <v>88</v>
      </c>
      <c r="H5" s="37" t="s">
        <v>89</v>
      </c>
      <c r="I5" s="36" t="s">
        <v>88</v>
      </c>
      <c r="J5" s="37" t="s">
        <v>89</v>
      </c>
      <c r="K5" s="143"/>
      <c r="L5" s="143"/>
      <c r="M5" s="143"/>
      <c r="N5" s="149"/>
      <c r="O5" s="133"/>
      <c r="P5" s="34"/>
      <c r="Q5" s="15">
        <f>COUNT(C6:C50)</f>
        <v>0</v>
      </c>
      <c r="S5" s="34"/>
      <c r="T5" s="34"/>
    </row>
    <row r="6" spans="1:31" ht="14.25" customHeight="1" x14ac:dyDescent="0.2">
      <c r="A6" s="80">
        <v>1</v>
      </c>
      <c r="B6" s="35"/>
      <c r="C6" s="66" t="str">
        <f t="shared" ref="C6:C50" si="0">IF($B6="","",IFERROR(VLOOKUP(B6,男子登録,2,FALSE),"該当データなし"))</f>
        <v/>
      </c>
      <c r="D6" s="66" t="str">
        <f t="shared" ref="D6:D11" si="1">IF($B6="","",VLOOKUP(B6,男子登録,3,FALSE))</f>
        <v/>
      </c>
      <c r="E6" s="66" t="str">
        <f t="shared" ref="E6:E11" si="2">IF($B6="","",VLOOKUP(B6,男子登録,4,FALSE))</f>
        <v/>
      </c>
      <c r="F6" s="123" t="str">
        <f t="shared" ref="F6:F11" si="3">IF($B6="","",VLOOKUP(B6,男子登録,5,FALSE))</f>
        <v/>
      </c>
      <c r="G6" s="38"/>
      <c r="H6" s="44"/>
      <c r="I6" s="38"/>
      <c r="J6" s="44"/>
      <c r="K6" s="144"/>
      <c r="L6" s="144"/>
      <c r="M6" s="144"/>
      <c r="N6" s="43"/>
      <c r="O6" s="134"/>
      <c r="P6" s="15" t="str">
        <f>IF(B6="","",IF(COUNTIF(男登録!$A$1:$A$1271,B6)=0,"追加",""))</f>
        <v/>
      </c>
      <c r="Q6" s="15" t="e">
        <f>所属データ!$A$20</f>
        <v>#N/A</v>
      </c>
      <c r="R6" s="15" t="str">
        <f>IF(M6="","",B6)</f>
        <v/>
      </c>
      <c r="S6" s="15" t="str">
        <f>IF(N6="","",B6)</f>
        <v/>
      </c>
      <c r="T6" s="15">
        <f>IF(COUNTA(G6:H6)&gt;0,1,0)</f>
        <v>0</v>
      </c>
    </row>
    <row r="7" spans="1:31" ht="14.25" customHeight="1" x14ac:dyDescent="0.2">
      <c r="A7" s="81">
        <v>2</v>
      </c>
      <c r="B7" s="35"/>
      <c r="C7" s="66" t="str">
        <f t="shared" si="0"/>
        <v/>
      </c>
      <c r="D7" s="66" t="str">
        <f t="shared" si="1"/>
        <v/>
      </c>
      <c r="E7" s="67" t="str">
        <f t="shared" si="2"/>
        <v/>
      </c>
      <c r="F7" s="128" t="str">
        <f t="shared" si="3"/>
        <v/>
      </c>
      <c r="G7" s="38"/>
      <c r="H7" s="44"/>
      <c r="I7" s="38"/>
      <c r="J7" s="44"/>
      <c r="K7" s="144"/>
      <c r="L7" s="144"/>
      <c r="M7" s="144"/>
      <c r="N7" s="43"/>
      <c r="O7" s="134"/>
      <c r="P7" s="15" t="str">
        <f>IF(B7="","",IF(COUNTIF(男登録!$A$1:$A$1271,B7)=0,"追加",""))</f>
        <v/>
      </c>
      <c r="Q7" s="15" t="e">
        <f>所属データ!$A$20</f>
        <v>#N/A</v>
      </c>
      <c r="R7" s="15" t="str">
        <f t="shared" ref="R7:R50" si="4">IF(M7="","",B7)</f>
        <v/>
      </c>
      <c r="S7" s="15" t="str">
        <f t="shared" ref="S7:S50" si="5">IF(N7="","",B7)</f>
        <v/>
      </c>
      <c r="T7" s="15">
        <f t="shared" ref="T7:T50" si="6">IF(COUNTA(G7:H7)&gt;0,1,0)</f>
        <v>0</v>
      </c>
    </row>
    <row r="8" spans="1:31" ht="14.25" customHeight="1" x14ac:dyDescent="0.2">
      <c r="A8" s="81">
        <v>3</v>
      </c>
      <c r="B8" s="35"/>
      <c r="C8" s="66" t="str">
        <f t="shared" si="0"/>
        <v/>
      </c>
      <c r="D8" s="66" t="str">
        <f t="shared" si="1"/>
        <v/>
      </c>
      <c r="E8" s="67" t="str">
        <f t="shared" si="2"/>
        <v/>
      </c>
      <c r="F8" s="128" t="str">
        <f t="shared" si="3"/>
        <v/>
      </c>
      <c r="G8" s="38"/>
      <c r="H8" s="44"/>
      <c r="I8" s="38"/>
      <c r="J8" s="44"/>
      <c r="K8" s="144"/>
      <c r="L8" s="144"/>
      <c r="M8" s="144"/>
      <c r="N8" s="43"/>
      <c r="O8" s="134"/>
      <c r="P8" s="15" t="str">
        <f>IF(B8="","",IF(COUNTIF(男登録!$A$1:$A$1271,B8)=0,"追加",""))</f>
        <v/>
      </c>
      <c r="Q8" s="15" t="e">
        <f>所属データ!$A$20</f>
        <v>#N/A</v>
      </c>
      <c r="R8" s="15" t="str">
        <f t="shared" si="4"/>
        <v/>
      </c>
      <c r="S8" s="15" t="str">
        <f t="shared" si="5"/>
        <v/>
      </c>
      <c r="T8" s="15">
        <f t="shared" si="6"/>
        <v>0</v>
      </c>
    </row>
    <row r="9" spans="1:31" ht="14.25" customHeight="1" x14ac:dyDescent="0.2">
      <c r="A9" s="81">
        <v>4</v>
      </c>
      <c r="B9" s="35"/>
      <c r="C9" s="66" t="str">
        <f t="shared" si="0"/>
        <v/>
      </c>
      <c r="D9" s="66" t="str">
        <f t="shared" si="1"/>
        <v/>
      </c>
      <c r="E9" s="67" t="str">
        <f t="shared" si="2"/>
        <v/>
      </c>
      <c r="F9" s="128" t="str">
        <f t="shared" si="3"/>
        <v/>
      </c>
      <c r="G9" s="38"/>
      <c r="H9" s="44"/>
      <c r="I9" s="38"/>
      <c r="J9" s="44"/>
      <c r="K9" s="144"/>
      <c r="L9" s="144"/>
      <c r="M9" s="144"/>
      <c r="N9" s="43"/>
      <c r="O9" s="134"/>
      <c r="P9" s="15" t="str">
        <f>IF(B9="","",IF(COUNTIF(男登録!$A$1:$A$1271,B9)=0,"追加",""))</f>
        <v/>
      </c>
      <c r="Q9" s="15" t="e">
        <f>所属データ!$A$20</f>
        <v>#N/A</v>
      </c>
      <c r="R9" s="15" t="str">
        <f t="shared" si="4"/>
        <v/>
      </c>
      <c r="S9" s="15" t="str">
        <f t="shared" si="5"/>
        <v/>
      </c>
      <c r="T9" s="15">
        <f t="shared" si="6"/>
        <v>0</v>
      </c>
    </row>
    <row r="10" spans="1:31" ht="14.25" customHeight="1" thickBot="1" x14ac:dyDescent="0.25">
      <c r="A10" s="82">
        <v>5</v>
      </c>
      <c r="B10" s="46"/>
      <c r="C10" s="68" t="str">
        <f t="shared" si="0"/>
        <v/>
      </c>
      <c r="D10" s="68" t="str">
        <f t="shared" si="1"/>
        <v/>
      </c>
      <c r="E10" s="69" t="str">
        <f t="shared" si="2"/>
        <v/>
      </c>
      <c r="F10" s="130" t="str">
        <f t="shared" si="3"/>
        <v/>
      </c>
      <c r="G10" s="39"/>
      <c r="H10" s="45"/>
      <c r="I10" s="39"/>
      <c r="J10" s="45"/>
      <c r="K10" s="145"/>
      <c r="L10" s="145"/>
      <c r="M10" s="145"/>
      <c r="N10" s="47"/>
      <c r="O10" s="135"/>
      <c r="P10" s="15" t="str">
        <f>IF(B10="","",IF(COUNTIF(男登録!$A$1:$A$1271,B10)=0,"追加",""))</f>
        <v/>
      </c>
      <c r="Q10" s="15" t="e">
        <f>所属データ!$A$20</f>
        <v>#N/A</v>
      </c>
      <c r="R10" s="15" t="str">
        <f t="shared" si="4"/>
        <v/>
      </c>
      <c r="S10" s="15" t="str">
        <f t="shared" si="5"/>
        <v/>
      </c>
      <c r="T10" s="15">
        <f t="shared" si="6"/>
        <v>0</v>
      </c>
    </row>
    <row r="11" spans="1:31" ht="14.25" customHeight="1" x14ac:dyDescent="0.2">
      <c r="A11" s="80">
        <v>6</v>
      </c>
      <c r="B11" s="35"/>
      <c r="C11" s="66" t="str">
        <f t="shared" si="0"/>
        <v/>
      </c>
      <c r="D11" s="66" t="str">
        <f t="shared" si="1"/>
        <v/>
      </c>
      <c r="E11" s="67" t="str">
        <f t="shared" si="2"/>
        <v/>
      </c>
      <c r="F11" s="129" t="str">
        <f t="shared" si="3"/>
        <v/>
      </c>
      <c r="G11" s="38"/>
      <c r="H11" s="44"/>
      <c r="I11" s="38"/>
      <c r="J11" s="44"/>
      <c r="K11" s="144"/>
      <c r="L11" s="144"/>
      <c r="M11" s="144"/>
      <c r="N11" s="43"/>
      <c r="O11" s="134"/>
      <c r="P11" s="15" t="str">
        <f>IF(B11="","",IF(COUNTIF(男登録!$A$1:$A$1271,B11)=0,"追加",""))</f>
        <v/>
      </c>
      <c r="Q11" s="15" t="e">
        <f>所属データ!$A$20</f>
        <v>#N/A</v>
      </c>
      <c r="R11" s="15" t="str">
        <f t="shared" si="4"/>
        <v/>
      </c>
      <c r="S11" s="15" t="str">
        <f t="shared" si="5"/>
        <v/>
      </c>
      <c r="T11" s="15">
        <f t="shared" si="6"/>
        <v>0</v>
      </c>
    </row>
    <row r="12" spans="1:31" ht="14.25" customHeight="1" x14ac:dyDescent="0.2">
      <c r="A12" s="81">
        <v>7</v>
      </c>
      <c r="B12" s="35"/>
      <c r="C12" s="66" t="str">
        <f t="shared" si="0"/>
        <v/>
      </c>
      <c r="D12" s="66" t="str">
        <f t="shared" ref="D12:D50" si="7">IF($B12="","",VLOOKUP(B12,男子登録,3,FALSE))</f>
        <v/>
      </c>
      <c r="E12" s="67" t="str">
        <f t="shared" ref="E12:E50" si="8">IF($B12="","",VLOOKUP(B12,男子登録,4,FALSE))</f>
        <v/>
      </c>
      <c r="F12" s="128" t="str">
        <f t="shared" ref="F12:F50" si="9">IF($B12="","",VLOOKUP(B12,男子登録,5,FALSE))</f>
        <v/>
      </c>
      <c r="G12" s="38"/>
      <c r="H12" s="44"/>
      <c r="I12" s="38"/>
      <c r="J12" s="44"/>
      <c r="K12" s="144"/>
      <c r="L12" s="144"/>
      <c r="M12" s="144"/>
      <c r="N12" s="43"/>
      <c r="O12" s="134"/>
      <c r="P12" s="15" t="str">
        <f>IF(B12="","",IF(COUNTIF(男登録!$A$1:$A$1271,B12)=0,"追加",""))</f>
        <v/>
      </c>
      <c r="Q12" s="15" t="e">
        <f>所属データ!$A$20</f>
        <v>#N/A</v>
      </c>
      <c r="R12" s="15" t="str">
        <f t="shared" si="4"/>
        <v/>
      </c>
      <c r="S12" s="15" t="str">
        <f t="shared" si="5"/>
        <v/>
      </c>
      <c r="T12" s="15">
        <f t="shared" si="6"/>
        <v>0</v>
      </c>
    </row>
    <row r="13" spans="1:31" ht="14.25" customHeight="1" x14ac:dyDescent="0.2">
      <c r="A13" s="81">
        <v>8</v>
      </c>
      <c r="B13" s="35"/>
      <c r="C13" s="66" t="str">
        <f t="shared" si="0"/>
        <v/>
      </c>
      <c r="D13" s="66" t="str">
        <f t="shared" si="7"/>
        <v/>
      </c>
      <c r="E13" s="67" t="str">
        <f t="shared" si="8"/>
        <v/>
      </c>
      <c r="F13" s="128" t="str">
        <f t="shared" si="9"/>
        <v/>
      </c>
      <c r="G13" s="38"/>
      <c r="H13" s="44"/>
      <c r="I13" s="38"/>
      <c r="J13" s="44"/>
      <c r="K13" s="144"/>
      <c r="L13" s="144"/>
      <c r="M13" s="144"/>
      <c r="N13" s="43"/>
      <c r="O13" s="134"/>
      <c r="P13" s="15" t="str">
        <f>IF(B13="","",IF(COUNTIF(男登録!$A$1:$A$1271,B13)=0,"追加",""))</f>
        <v/>
      </c>
      <c r="Q13" s="15" t="e">
        <f>所属データ!$A$20</f>
        <v>#N/A</v>
      </c>
      <c r="R13" s="15" t="str">
        <f t="shared" si="4"/>
        <v/>
      </c>
      <c r="S13" s="15" t="str">
        <f t="shared" si="5"/>
        <v/>
      </c>
      <c r="T13" s="15">
        <f t="shared" si="6"/>
        <v>0</v>
      </c>
    </row>
    <row r="14" spans="1:31" ht="14.25" customHeight="1" x14ac:dyDescent="0.2">
      <c r="A14" s="81">
        <v>9</v>
      </c>
      <c r="B14" s="35"/>
      <c r="C14" s="66" t="str">
        <f t="shared" si="0"/>
        <v/>
      </c>
      <c r="D14" s="66" t="str">
        <f t="shared" si="7"/>
        <v/>
      </c>
      <c r="E14" s="67" t="str">
        <f t="shared" si="8"/>
        <v/>
      </c>
      <c r="F14" s="128" t="str">
        <f t="shared" si="9"/>
        <v/>
      </c>
      <c r="G14" s="38"/>
      <c r="H14" s="44"/>
      <c r="I14" s="38"/>
      <c r="J14" s="44"/>
      <c r="K14" s="144"/>
      <c r="L14" s="144"/>
      <c r="M14" s="144"/>
      <c r="N14" s="43"/>
      <c r="O14" s="134"/>
      <c r="P14" s="15" t="str">
        <f>IF(B14="","",IF(COUNTIF(男登録!$A$1:$A$1271,B14)=0,"追加",""))</f>
        <v/>
      </c>
      <c r="Q14" s="15" t="e">
        <f>所属データ!$A$20</f>
        <v>#N/A</v>
      </c>
      <c r="R14" s="15" t="str">
        <f t="shared" si="4"/>
        <v/>
      </c>
      <c r="S14" s="15" t="str">
        <f t="shared" si="5"/>
        <v/>
      </c>
      <c r="T14" s="15">
        <f t="shared" si="6"/>
        <v>0</v>
      </c>
    </row>
    <row r="15" spans="1:31" ht="14.25" customHeight="1" thickBot="1" x14ac:dyDescent="0.25">
      <c r="A15" s="82">
        <v>10</v>
      </c>
      <c r="B15" s="46"/>
      <c r="C15" s="68" t="str">
        <f t="shared" si="0"/>
        <v/>
      </c>
      <c r="D15" s="68" t="str">
        <f t="shared" si="7"/>
        <v/>
      </c>
      <c r="E15" s="69" t="str">
        <f t="shared" si="8"/>
        <v/>
      </c>
      <c r="F15" s="130" t="str">
        <f t="shared" si="9"/>
        <v/>
      </c>
      <c r="G15" s="39"/>
      <c r="H15" s="45"/>
      <c r="I15" s="39"/>
      <c r="J15" s="45"/>
      <c r="K15" s="145"/>
      <c r="L15" s="145"/>
      <c r="M15" s="145"/>
      <c r="N15" s="47"/>
      <c r="O15" s="135"/>
      <c r="P15" s="15" t="str">
        <f>IF(B15="","",IF(COUNTIF(男登録!$A$1:$A$1271,B15)=0,"追加",""))</f>
        <v/>
      </c>
      <c r="Q15" s="15" t="e">
        <f>所属データ!$A$20</f>
        <v>#N/A</v>
      </c>
      <c r="R15" s="15" t="str">
        <f t="shared" si="4"/>
        <v/>
      </c>
      <c r="S15" s="15" t="str">
        <f t="shared" si="5"/>
        <v/>
      </c>
      <c r="T15" s="15">
        <f t="shared" si="6"/>
        <v>0</v>
      </c>
    </row>
    <row r="16" spans="1:31" ht="14.25" customHeight="1" x14ac:dyDescent="0.2">
      <c r="A16" s="80">
        <v>11</v>
      </c>
      <c r="B16" s="35"/>
      <c r="C16" s="66" t="str">
        <f t="shared" si="0"/>
        <v/>
      </c>
      <c r="D16" s="66" t="str">
        <f t="shared" si="7"/>
        <v/>
      </c>
      <c r="E16" s="67" t="str">
        <f t="shared" si="8"/>
        <v/>
      </c>
      <c r="F16" s="128" t="str">
        <f t="shared" si="9"/>
        <v/>
      </c>
      <c r="G16" s="38"/>
      <c r="H16" s="44"/>
      <c r="I16" s="38"/>
      <c r="J16" s="44"/>
      <c r="K16" s="144"/>
      <c r="L16" s="144"/>
      <c r="M16" s="144"/>
      <c r="N16" s="43"/>
      <c r="O16" s="134"/>
      <c r="P16" s="15" t="str">
        <f>IF(B16="","",IF(COUNTIF(男登録!$A$1:$A$1271,B16)=0,"追加",""))</f>
        <v/>
      </c>
      <c r="Q16" s="15" t="e">
        <f>所属データ!$A$20</f>
        <v>#N/A</v>
      </c>
      <c r="R16" s="15" t="str">
        <f t="shared" si="4"/>
        <v/>
      </c>
      <c r="S16" s="15" t="str">
        <f t="shared" si="5"/>
        <v/>
      </c>
      <c r="T16" s="15">
        <f t="shared" si="6"/>
        <v>0</v>
      </c>
    </row>
    <row r="17" spans="1:20" ht="14.25" customHeight="1" x14ac:dyDescent="0.2">
      <c r="A17" s="81">
        <v>12</v>
      </c>
      <c r="B17" s="35"/>
      <c r="C17" s="66" t="str">
        <f t="shared" si="0"/>
        <v/>
      </c>
      <c r="D17" s="66" t="str">
        <f t="shared" si="7"/>
        <v/>
      </c>
      <c r="E17" s="67" t="str">
        <f t="shared" si="8"/>
        <v/>
      </c>
      <c r="F17" s="128" t="str">
        <f t="shared" si="9"/>
        <v/>
      </c>
      <c r="G17" s="38"/>
      <c r="H17" s="44"/>
      <c r="I17" s="38"/>
      <c r="J17" s="44"/>
      <c r="K17" s="144"/>
      <c r="L17" s="144"/>
      <c r="M17" s="144"/>
      <c r="N17" s="43"/>
      <c r="O17" s="134"/>
      <c r="P17" s="15" t="str">
        <f>IF(B17="","",IF(COUNTIF(男登録!$A$1:$A$1271,B17)=0,"追加",""))</f>
        <v/>
      </c>
      <c r="Q17" s="15" t="e">
        <f>所属データ!$A$20</f>
        <v>#N/A</v>
      </c>
      <c r="R17" s="15" t="str">
        <f t="shared" si="4"/>
        <v/>
      </c>
      <c r="S17" s="15" t="str">
        <f t="shared" si="5"/>
        <v/>
      </c>
      <c r="T17" s="15">
        <f t="shared" si="6"/>
        <v>0</v>
      </c>
    </row>
    <row r="18" spans="1:20" ht="14.25" customHeight="1" x14ac:dyDescent="0.2">
      <c r="A18" s="81">
        <v>13</v>
      </c>
      <c r="B18" s="35"/>
      <c r="C18" s="66" t="str">
        <f t="shared" si="0"/>
        <v/>
      </c>
      <c r="D18" s="66" t="str">
        <f t="shared" si="7"/>
        <v/>
      </c>
      <c r="E18" s="67" t="str">
        <f t="shared" si="8"/>
        <v/>
      </c>
      <c r="F18" s="128" t="str">
        <f t="shared" si="9"/>
        <v/>
      </c>
      <c r="G18" s="38"/>
      <c r="H18" s="44"/>
      <c r="I18" s="38"/>
      <c r="J18" s="44"/>
      <c r="K18" s="144"/>
      <c r="L18" s="144"/>
      <c r="M18" s="144"/>
      <c r="N18" s="43"/>
      <c r="O18" s="134"/>
      <c r="P18" s="15" t="str">
        <f>IF(B18="","",IF(COUNTIF(男登録!$A$1:$A$1271,B18)=0,"追加",""))</f>
        <v/>
      </c>
      <c r="Q18" s="15" t="e">
        <f>所属データ!$A$20</f>
        <v>#N/A</v>
      </c>
      <c r="R18" s="15" t="str">
        <f t="shared" si="4"/>
        <v/>
      </c>
      <c r="S18" s="15" t="str">
        <f t="shared" si="5"/>
        <v/>
      </c>
      <c r="T18" s="15">
        <f t="shared" si="6"/>
        <v>0</v>
      </c>
    </row>
    <row r="19" spans="1:20" ht="14.25" customHeight="1" x14ac:dyDescent="0.2">
      <c r="A19" s="81">
        <v>14</v>
      </c>
      <c r="B19" s="35"/>
      <c r="C19" s="66" t="str">
        <f t="shared" si="0"/>
        <v/>
      </c>
      <c r="D19" s="66" t="str">
        <f t="shared" si="7"/>
        <v/>
      </c>
      <c r="E19" s="67" t="str">
        <f t="shared" si="8"/>
        <v/>
      </c>
      <c r="F19" s="128" t="str">
        <f t="shared" si="9"/>
        <v/>
      </c>
      <c r="G19" s="38"/>
      <c r="H19" s="44"/>
      <c r="I19" s="38"/>
      <c r="J19" s="44"/>
      <c r="K19" s="144"/>
      <c r="L19" s="144"/>
      <c r="M19" s="144"/>
      <c r="N19" s="43"/>
      <c r="O19" s="134"/>
      <c r="P19" s="15" t="str">
        <f>IF(B19="","",IF(COUNTIF(男登録!$A$1:$A$1271,B19)=0,"追加",""))</f>
        <v/>
      </c>
      <c r="Q19" s="15" t="e">
        <f>所属データ!$A$20</f>
        <v>#N/A</v>
      </c>
      <c r="R19" s="15" t="str">
        <f t="shared" si="4"/>
        <v/>
      </c>
      <c r="S19" s="15" t="str">
        <f t="shared" si="5"/>
        <v/>
      </c>
      <c r="T19" s="15">
        <f t="shared" si="6"/>
        <v>0</v>
      </c>
    </row>
    <row r="20" spans="1:20" ht="14.25" customHeight="1" thickBot="1" x14ac:dyDescent="0.25">
      <c r="A20" s="82">
        <v>15</v>
      </c>
      <c r="B20" s="46"/>
      <c r="C20" s="68" t="str">
        <f t="shared" si="0"/>
        <v/>
      </c>
      <c r="D20" s="68" t="str">
        <f t="shared" si="7"/>
        <v/>
      </c>
      <c r="E20" s="69" t="str">
        <f t="shared" si="8"/>
        <v/>
      </c>
      <c r="F20" s="130" t="str">
        <f t="shared" si="9"/>
        <v/>
      </c>
      <c r="G20" s="39"/>
      <c r="H20" s="45"/>
      <c r="I20" s="39"/>
      <c r="J20" s="45"/>
      <c r="K20" s="145"/>
      <c r="L20" s="145"/>
      <c r="M20" s="145"/>
      <c r="N20" s="47"/>
      <c r="O20" s="135"/>
      <c r="P20" s="15" t="str">
        <f>IF(B20="","",IF(COUNTIF(男登録!$A$1:$A$1271,B20)=0,"追加",""))</f>
        <v/>
      </c>
      <c r="Q20" s="15" t="e">
        <f>所属データ!$A$20</f>
        <v>#N/A</v>
      </c>
      <c r="R20" s="15" t="str">
        <f t="shared" si="4"/>
        <v/>
      </c>
      <c r="S20" s="15" t="str">
        <f t="shared" si="5"/>
        <v/>
      </c>
      <c r="T20" s="15">
        <f t="shared" si="6"/>
        <v>0</v>
      </c>
    </row>
    <row r="21" spans="1:20" ht="14.25" customHeight="1" x14ac:dyDescent="0.2">
      <c r="A21" s="80">
        <v>16</v>
      </c>
      <c r="B21" s="35"/>
      <c r="C21" s="66" t="str">
        <f t="shared" si="0"/>
        <v/>
      </c>
      <c r="D21" s="66" t="str">
        <f t="shared" si="7"/>
        <v/>
      </c>
      <c r="E21" s="67" t="str">
        <f t="shared" si="8"/>
        <v/>
      </c>
      <c r="F21" s="128" t="str">
        <f t="shared" si="9"/>
        <v/>
      </c>
      <c r="G21" s="38"/>
      <c r="H21" s="44"/>
      <c r="I21" s="38"/>
      <c r="J21" s="44"/>
      <c r="K21" s="144"/>
      <c r="L21" s="144"/>
      <c r="M21" s="144"/>
      <c r="N21" s="43"/>
      <c r="O21" s="134"/>
      <c r="P21" s="15" t="str">
        <f>IF(B21="","",IF(COUNTIF(男登録!$A$1:$A$1271,B21)=0,"追加",""))</f>
        <v/>
      </c>
      <c r="Q21" s="15" t="e">
        <f>所属データ!$A$20</f>
        <v>#N/A</v>
      </c>
      <c r="R21" s="15" t="str">
        <f t="shared" si="4"/>
        <v/>
      </c>
      <c r="S21" s="15" t="str">
        <f t="shared" si="5"/>
        <v/>
      </c>
      <c r="T21" s="15">
        <f t="shared" si="6"/>
        <v>0</v>
      </c>
    </row>
    <row r="22" spans="1:20" ht="14.25" customHeight="1" x14ac:dyDescent="0.2">
      <c r="A22" s="81">
        <v>17</v>
      </c>
      <c r="B22" s="35"/>
      <c r="C22" s="66" t="str">
        <f t="shared" si="0"/>
        <v/>
      </c>
      <c r="D22" s="66" t="str">
        <f t="shared" si="7"/>
        <v/>
      </c>
      <c r="E22" s="67" t="str">
        <f t="shared" si="8"/>
        <v/>
      </c>
      <c r="F22" s="128" t="str">
        <f t="shared" si="9"/>
        <v/>
      </c>
      <c r="G22" s="38"/>
      <c r="H22" s="44"/>
      <c r="I22" s="38"/>
      <c r="J22" s="44"/>
      <c r="K22" s="144"/>
      <c r="L22" s="144"/>
      <c r="M22" s="144"/>
      <c r="N22" s="43"/>
      <c r="O22" s="134"/>
      <c r="P22" s="15" t="str">
        <f>IF(B22="","",IF(COUNTIF(男登録!$A$1:$A$1271,B22)=0,"追加",""))</f>
        <v/>
      </c>
      <c r="Q22" s="15" t="e">
        <f>所属データ!$A$20</f>
        <v>#N/A</v>
      </c>
      <c r="R22" s="15" t="str">
        <f t="shared" si="4"/>
        <v/>
      </c>
      <c r="S22" s="15" t="str">
        <f t="shared" si="5"/>
        <v/>
      </c>
      <c r="T22" s="15">
        <f t="shared" si="6"/>
        <v>0</v>
      </c>
    </row>
    <row r="23" spans="1:20" ht="14.25" customHeight="1" x14ac:dyDescent="0.2">
      <c r="A23" s="81">
        <v>18</v>
      </c>
      <c r="B23" s="35"/>
      <c r="C23" s="66" t="str">
        <f t="shared" si="0"/>
        <v/>
      </c>
      <c r="D23" s="66" t="str">
        <f t="shared" si="7"/>
        <v/>
      </c>
      <c r="E23" s="67" t="str">
        <f t="shared" si="8"/>
        <v/>
      </c>
      <c r="F23" s="128" t="str">
        <f t="shared" si="9"/>
        <v/>
      </c>
      <c r="G23" s="38"/>
      <c r="H23" s="44"/>
      <c r="I23" s="38"/>
      <c r="J23" s="44"/>
      <c r="K23" s="144"/>
      <c r="L23" s="144"/>
      <c r="M23" s="144"/>
      <c r="N23" s="43"/>
      <c r="O23" s="134"/>
      <c r="P23" s="15" t="str">
        <f>IF(B23="","",IF(COUNTIF(男登録!$A$1:$A$1271,B23)=0,"追加",""))</f>
        <v/>
      </c>
      <c r="Q23" s="15" t="e">
        <f>所属データ!$A$20</f>
        <v>#N/A</v>
      </c>
      <c r="R23" s="15" t="str">
        <f t="shared" si="4"/>
        <v/>
      </c>
      <c r="S23" s="15" t="str">
        <f t="shared" si="5"/>
        <v/>
      </c>
      <c r="T23" s="15">
        <f t="shared" si="6"/>
        <v>0</v>
      </c>
    </row>
    <row r="24" spans="1:20" ht="14.25" customHeight="1" x14ac:dyDescent="0.2">
      <c r="A24" s="81">
        <v>19</v>
      </c>
      <c r="B24" s="35"/>
      <c r="C24" s="66" t="str">
        <f t="shared" si="0"/>
        <v/>
      </c>
      <c r="D24" s="66" t="str">
        <f t="shared" si="7"/>
        <v/>
      </c>
      <c r="E24" s="67" t="str">
        <f t="shared" si="8"/>
        <v/>
      </c>
      <c r="F24" s="128" t="str">
        <f t="shared" si="9"/>
        <v/>
      </c>
      <c r="G24" s="38"/>
      <c r="H24" s="44"/>
      <c r="I24" s="38"/>
      <c r="J24" s="44"/>
      <c r="K24" s="144"/>
      <c r="L24" s="144"/>
      <c r="M24" s="144"/>
      <c r="N24" s="43"/>
      <c r="O24" s="134"/>
      <c r="P24" s="15" t="str">
        <f>IF(B24="","",IF(COUNTIF(男登録!$A$1:$A$1271,B24)=0,"追加",""))</f>
        <v/>
      </c>
      <c r="Q24" s="15" t="e">
        <f>所属データ!$A$20</f>
        <v>#N/A</v>
      </c>
      <c r="R24" s="15" t="str">
        <f t="shared" si="4"/>
        <v/>
      </c>
      <c r="S24" s="15" t="str">
        <f t="shared" si="5"/>
        <v/>
      </c>
      <c r="T24" s="15">
        <f t="shared" si="6"/>
        <v>0</v>
      </c>
    </row>
    <row r="25" spans="1:20" ht="14.25" customHeight="1" thickBot="1" x14ac:dyDescent="0.25">
      <c r="A25" s="82">
        <v>20</v>
      </c>
      <c r="B25" s="46"/>
      <c r="C25" s="68" t="str">
        <f t="shared" si="0"/>
        <v/>
      </c>
      <c r="D25" s="68" t="str">
        <f t="shared" si="7"/>
        <v/>
      </c>
      <c r="E25" s="69" t="str">
        <f t="shared" si="8"/>
        <v/>
      </c>
      <c r="F25" s="130" t="str">
        <f t="shared" si="9"/>
        <v/>
      </c>
      <c r="G25" s="39"/>
      <c r="H25" s="45"/>
      <c r="I25" s="39"/>
      <c r="J25" s="45"/>
      <c r="K25" s="145"/>
      <c r="L25" s="145"/>
      <c r="M25" s="145"/>
      <c r="N25" s="47"/>
      <c r="O25" s="135"/>
      <c r="P25" s="15" t="str">
        <f>IF(B25="","",IF(COUNTIF(男登録!$A$1:$A$1271,B25)=0,"追加",""))</f>
        <v/>
      </c>
      <c r="Q25" s="15" t="e">
        <f>所属データ!$A$20</f>
        <v>#N/A</v>
      </c>
      <c r="R25" s="15" t="str">
        <f t="shared" si="4"/>
        <v/>
      </c>
      <c r="S25" s="15" t="str">
        <f t="shared" si="5"/>
        <v/>
      </c>
      <c r="T25" s="15">
        <f t="shared" si="6"/>
        <v>0</v>
      </c>
    </row>
    <row r="26" spans="1:20" ht="14.25" customHeight="1" x14ac:dyDescent="0.2">
      <c r="A26" s="80">
        <v>21</v>
      </c>
      <c r="B26" s="35"/>
      <c r="C26" s="66" t="str">
        <f t="shared" si="0"/>
        <v/>
      </c>
      <c r="D26" s="66" t="str">
        <f t="shared" si="7"/>
        <v/>
      </c>
      <c r="E26" s="67" t="str">
        <f t="shared" si="8"/>
        <v/>
      </c>
      <c r="F26" s="128" t="str">
        <f t="shared" si="9"/>
        <v/>
      </c>
      <c r="G26" s="38"/>
      <c r="H26" s="44"/>
      <c r="I26" s="38"/>
      <c r="J26" s="44"/>
      <c r="K26" s="144"/>
      <c r="L26" s="144"/>
      <c r="M26" s="144"/>
      <c r="N26" s="43"/>
      <c r="O26" s="134"/>
      <c r="P26" s="15" t="str">
        <f>IF(B26="","",IF(COUNTIF(男登録!$A$1:$A$1271,B26)=0,"追加",""))</f>
        <v/>
      </c>
      <c r="Q26" s="15" t="e">
        <f>所属データ!$A$20</f>
        <v>#N/A</v>
      </c>
      <c r="R26" s="15" t="str">
        <f t="shared" si="4"/>
        <v/>
      </c>
      <c r="S26" s="15" t="str">
        <f t="shared" si="5"/>
        <v/>
      </c>
      <c r="T26" s="15">
        <f t="shared" si="6"/>
        <v>0</v>
      </c>
    </row>
    <row r="27" spans="1:20" ht="14.25" customHeight="1" x14ac:dyDescent="0.2">
      <c r="A27" s="81">
        <v>22</v>
      </c>
      <c r="B27" s="35"/>
      <c r="C27" s="66" t="str">
        <f t="shared" si="0"/>
        <v/>
      </c>
      <c r="D27" s="66" t="str">
        <f t="shared" si="7"/>
        <v/>
      </c>
      <c r="E27" s="67" t="str">
        <f t="shared" si="8"/>
        <v/>
      </c>
      <c r="F27" s="128" t="str">
        <f t="shared" si="9"/>
        <v/>
      </c>
      <c r="G27" s="38"/>
      <c r="H27" s="44"/>
      <c r="I27" s="38"/>
      <c r="J27" s="44"/>
      <c r="K27" s="144"/>
      <c r="L27" s="144"/>
      <c r="M27" s="144"/>
      <c r="N27" s="43"/>
      <c r="O27" s="134"/>
      <c r="P27" s="15" t="str">
        <f>IF(B27="","",IF(COUNTIF(男登録!$A$1:$A$1271,B27)=0,"追加",""))</f>
        <v/>
      </c>
      <c r="Q27" s="15" t="e">
        <f>所属データ!$A$20</f>
        <v>#N/A</v>
      </c>
      <c r="R27" s="15" t="str">
        <f t="shared" si="4"/>
        <v/>
      </c>
      <c r="S27" s="15" t="str">
        <f t="shared" si="5"/>
        <v/>
      </c>
      <c r="T27" s="15">
        <f t="shared" si="6"/>
        <v>0</v>
      </c>
    </row>
    <row r="28" spans="1:20" ht="14.25" customHeight="1" x14ac:dyDescent="0.2">
      <c r="A28" s="81">
        <v>23</v>
      </c>
      <c r="B28" s="35"/>
      <c r="C28" s="66" t="str">
        <f t="shared" si="0"/>
        <v/>
      </c>
      <c r="D28" s="66" t="str">
        <f t="shared" si="7"/>
        <v/>
      </c>
      <c r="E28" s="67" t="str">
        <f t="shared" si="8"/>
        <v/>
      </c>
      <c r="F28" s="128" t="str">
        <f t="shared" si="9"/>
        <v/>
      </c>
      <c r="G28" s="38"/>
      <c r="H28" s="44"/>
      <c r="I28" s="38"/>
      <c r="J28" s="44"/>
      <c r="K28" s="144"/>
      <c r="L28" s="144"/>
      <c r="M28" s="144"/>
      <c r="N28" s="43"/>
      <c r="O28" s="134"/>
      <c r="P28" s="15" t="str">
        <f>IF(B28="","",IF(COUNTIF(男登録!$A$1:$A$1271,B28)=0,"追加",""))</f>
        <v/>
      </c>
      <c r="Q28" s="15" t="e">
        <f>所属データ!$A$20</f>
        <v>#N/A</v>
      </c>
      <c r="R28" s="15" t="str">
        <f t="shared" si="4"/>
        <v/>
      </c>
      <c r="S28" s="15" t="str">
        <f t="shared" si="5"/>
        <v/>
      </c>
      <c r="T28" s="15">
        <f t="shared" si="6"/>
        <v>0</v>
      </c>
    </row>
    <row r="29" spans="1:20" ht="14.25" customHeight="1" x14ac:dyDescent="0.2">
      <c r="A29" s="81">
        <v>24</v>
      </c>
      <c r="B29" s="35"/>
      <c r="C29" s="66" t="str">
        <f t="shared" si="0"/>
        <v/>
      </c>
      <c r="D29" s="66" t="str">
        <f t="shared" si="7"/>
        <v/>
      </c>
      <c r="E29" s="67" t="str">
        <f t="shared" si="8"/>
        <v/>
      </c>
      <c r="F29" s="128" t="str">
        <f t="shared" si="9"/>
        <v/>
      </c>
      <c r="G29" s="38"/>
      <c r="H29" s="44"/>
      <c r="I29" s="38"/>
      <c r="J29" s="44"/>
      <c r="K29" s="144"/>
      <c r="L29" s="144"/>
      <c r="M29" s="144"/>
      <c r="N29" s="43"/>
      <c r="O29" s="134"/>
      <c r="P29" s="15" t="str">
        <f>IF(B29="","",IF(COUNTIF(男登録!$A$1:$A$1271,B29)=0,"追加",""))</f>
        <v/>
      </c>
      <c r="Q29" s="15" t="e">
        <f>所属データ!$A$20</f>
        <v>#N/A</v>
      </c>
      <c r="R29" s="15" t="str">
        <f t="shared" si="4"/>
        <v/>
      </c>
      <c r="S29" s="15" t="str">
        <f t="shared" si="5"/>
        <v/>
      </c>
      <c r="T29" s="15">
        <f t="shared" si="6"/>
        <v>0</v>
      </c>
    </row>
    <row r="30" spans="1:20" ht="14.25" customHeight="1" thickBot="1" x14ac:dyDescent="0.25">
      <c r="A30" s="82">
        <v>25</v>
      </c>
      <c r="B30" s="46"/>
      <c r="C30" s="68" t="str">
        <f t="shared" si="0"/>
        <v/>
      </c>
      <c r="D30" s="68" t="str">
        <f t="shared" si="7"/>
        <v/>
      </c>
      <c r="E30" s="69" t="str">
        <f t="shared" si="8"/>
        <v/>
      </c>
      <c r="F30" s="130" t="str">
        <f t="shared" si="9"/>
        <v/>
      </c>
      <c r="G30" s="39"/>
      <c r="H30" s="45"/>
      <c r="I30" s="39"/>
      <c r="J30" s="45"/>
      <c r="K30" s="145"/>
      <c r="L30" s="145"/>
      <c r="M30" s="145"/>
      <c r="N30" s="47"/>
      <c r="O30" s="135"/>
      <c r="P30" s="15" t="str">
        <f>IF(B30="","",IF(COUNTIF(男登録!$A$1:$A$1271,B30)=0,"追加",""))</f>
        <v/>
      </c>
      <c r="Q30" s="15" t="e">
        <f>所属データ!$A$20</f>
        <v>#N/A</v>
      </c>
      <c r="R30" s="15" t="str">
        <f t="shared" si="4"/>
        <v/>
      </c>
      <c r="S30" s="15" t="str">
        <f t="shared" si="5"/>
        <v/>
      </c>
      <c r="T30" s="15">
        <f t="shared" si="6"/>
        <v>0</v>
      </c>
    </row>
    <row r="31" spans="1:20" ht="14.25" customHeight="1" x14ac:dyDescent="0.2">
      <c r="A31" s="80">
        <v>26</v>
      </c>
      <c r="B31" s="35"/>
      <c r="C31" s="66" t="str">
        <f t="shared" si="0"/>
        <v/>
      </c>
      <c r="D31" s="66" t="str">
        <f t="shared" si="7"/>
        <v/>
      </c>
      <c r="E31" s="67" t="str">
        <f t="shared" si="8"/>
        <v/>
      </c>
      <c r="F31" s="128" t="str">
        <f t="shared" si="9"/>
        <v/>
      </c>
      <c r="G31" s="38"/>
      <c r="H31" s="44"/>
      <c r="I31" s="38"/>
      <c r="J31" s="44"/>
      <c r="K31" s="144"/>
      <c r="L31" s="144"/>
      <c r="M31" s="144"/>
      <c r="N31" s="43"/>
      <c r="O31" s="134"/>
      <c r="P31" s="15" t="str">
        <f>IF(B31="","",IF(COUNTIF(男登録!$A$1:$A$1271,B31)=0,"追加",""))</f>
        <v/>
      </c>
      <c r="Q31" s="15" t="e">
        <f>所属データ!$A$20</f>
        <v>#N/A</v>
      </c>
      <c r="R31" s="15" t="str">
        <f t="shared" si="4"/>
        <v/>
      </c>
      <c r="S31" s="15" t="str">
        <f t="shared" si="5"/>
        <v/>
      </c>
      <c r="T31" s="15">
        <f t="shared" si="6"/>
        <v>0</v>
      </c>
    </row>
    <row r="32" spans="1:20" ht="14.25" customHeight="1" x14ac:dyDescent="0.2">
      <c r="A32" s="81">
        <v>27</v>
      </c>
      <c r="B32" s="35"/>
      <c r="C32" s="66" t="str">
        <f t="shared" si="0"/>
        <v/>
      </c>
      <c r="D32" s="66" t="str">
        <f t="shared" si="7"/>
        <v/>
      </c>
      <c r="E32" s="67" t="str">
        <f t="shared" si="8"/>
        <v/>
      </c>
      <c r="F32" s="128" t="str">
        <f t="shared" si="9"/>
        <v/>
      </c>
      <c r="G32" s="38"/>
      <c r="H32" s="44"/>
      <c r="I32" s="38"/>
      <c r="J32" s="44"/>
      <c r="K32" s="144"/>
      <c r="L32" s="144"/>
      <c r="M32" s="144"/>
      <c r="N32" s="43"/>
      <c r="O32" s="134"/>
      <c r="P32" s="15" t="str">
        <f>IF(B32="","",IF(COUNTIF(男登録!$A$1:$A$1271,B32)=0,"追加",""))</f>
        <v/>
      </c>
      <c r="Q32" s="15" t="e">
        <f>所属データ!$A$20</f>
        <v>#N/A</v>
      </c>
      <c r="R32" s="15" t="str">
        <f t="shared" si="4"/>
        <v/>
      </c>
      <c r="S32" s="15" t="str">
        <f t="shared" si="5"/>
        <v/>
      </c>
      <c r="T32" s="15">
        <f t="shared" si="6"/>
        <v>0</v>
      </c>
    </row>
    <row r="33" spans="1:20" ht="14.25" customHeight="1" x14ac:dyDescent="0.2">
      <c r="A33" s="81">
        <v>28</v>
      </c>
      <c r="B33" s="35"/>
      <c r="C33" s="66" t="str">
        <f t="shared" si="0"/>
        <v/>
      </c>
      <c r="D33" s="66" t="str">
        <f t="shared" si="7"/>
        <v/>
      </c>
      <c r="E33" s="67" t="str">
        <f t="shared" si="8"/>
        <v/>
      </c>
      <c r="F33" s="128" t="str">
        <f t="shared" si="9"/>
        <v/>
      </c>
      <c r="G33" s="38"/>
      <c r="H33" s="44"/>
      <c r="I33" s="38"/>
      <c r="J33" s="44"/>
      <c r="K33" s="144"/>
      <c r="L33" s="144"/>
      <c r="M33" s="144"/>
      <c r="N33" s="43"/>
      <c r="O33" s="134"/>
      <c r="P33" s="15" t="str">
        <f>IF(B33="","",IF(COUNTIF(男登録!$A$1:$A$1271,B33)=0,"追加",""))</f>
        <v/>
      </c>
      <c r="Q33" s="15" t="e">
        <f>所属データ!$A$20</f>
        <v>#N/A</v>
      </c>
      <c r="R33" s="15" t="str">
        <f t="shared" si="4"/>
        <v/>
      </c>
      <c r="S33" s="15" t="str">
        <f t="shared" si="5"/>
        <v/>
      </c>
      <c r="T33" s="15">
        <f t="shared" si="6"/>
        <v>0</v>
      </c>
    </row>
    <row r="34" spans="1:20" ht="14.25" customHeight="1" x14ac:dyDescent="0.2">
      <c r="A34" s="81">
        <v>29</v>
      </c>
      <c r="B34" s="35"/>
      <c r="C34" s="66" t="str">
        <f t="shared" si="0"/>
        <v/>
      </c>
      <c r="D34" s="66" t="str">
        <f t="shared" si="7"/>
        <v/>
      </c>
      <c r="E34" s="67" t="str">
        <f t="shared" si="8"/>
        <v/>
      </c>
      <c r="F34" s="128" t="str">
        <f t="shared" si="9"/>
        <v/>
      </c>
      <c r="G34" s="38"/>
      <c r="H34" s="44"/>
      <c r="I34" s="38"/>
      <c r="J34" s="44"/>
      <c r="K34" s="144"/>
      <c r="L34" s="144"/>
      <c r="M34" s="144"/>
      <c r="N34" s="43"/>
      <c r="O34" s="134"/>
      <c r="P34" s="15" t="str">
        <f>IF(B34="","",IF(COUNTIF(男登録!$A$1:$A$1271,B34)=0,"追加",""))</f>
        <v/>
      </c>
      <c r="Q34" s="15" t="e">
        <f>所属データ!$A$20</f>
        <v>#N/A</v>
      </c>
      <c r="R34" s="15" t="str">
        <f t="shared" si="4"/>
        <v/>
      </c>
      <c r="S34" s="15" t="str">
        <f t="shared" si="5"/>
        <v/>
      </c>
      <c r="T34" s="15">
        <f t="shared" si="6"/>
        <v>0</v>
      </c>
    </row>
    <row r="35" spans="1:20" ht="14.25" customHeight="1" thickBot="1" x14ac:dyDescent="0.25">
      <c r="A35" s="82">
        <v>30</v>
      </c>
      <c r="B35" s="46"/>
      <c r="C35" s="68" t="str">
        <f t="shared" si="0"/>
        <v/>
      </c>
      <c r="D35" s="68" t="str">
        <f t="shared" si="7"/>
        <v/>
      </c>
      <c r="E35" s="69" t="str">
        <f t="shared" si="8"/>
        <v/>
      </c>
      <c r="F35" s="130" t="str">
        <f t="shared" si="9"/>
        <v/>
      </c>
      <c r="G35" s="39"/>
      <c r="H35" s="45"/>
      <c r="I35" s="39"/>
      <c r="J35" s="45"/>
      <c r="K35" s="145"/>
      <c r="L35" s="145"/>
      <c r="M35" s="145"/>
      <c r="N35" s="47"/>
      <c r="O35" s="135"/>
      <c r="P35" s="15" t="str">
        <f>IF(B35="","",IF(COUNTIF(男登録!$A$1:$A$1271,B35)=0,"追加",""))</f>
        <v/>
      </c>
      <c r="Q35" s="15" t="e">
        <f>所属データ!$A$20</f>
        <v>#N/A</v>
      </c>
      <c r="R35" s="15" t="str">
        <f t="shared" si="4"/>
        <v/>
      </c>
      <c r="S35" s="15" t="str">
        <f t="shared" si="5"/>
        <v/>
      </c>
      <c r="T35" s="15">
        <f t="shared" si="6"/>
        <v>0</v>
      </c>
    </row>
    <row r="36" spans="1:20" ht="14.25" customHeight="1" x14ac:dyDescent="0.2">
      <c r="A36" s="80">
        <v>31</v>
      </c>
      <c r="B36" s="35"/>
      <c r="C36" s="66" t="str">
        <f t="shared" si="0"/>
        <v/>
      </c>
      <c r="D36" s="66" t="str">
        <f t="shared" si="7"/>
        <v/>
      </c>
      <c r="E36" s="67" t="str">
        <f t="shared" si="8"/>
        <v/>
      </c>
      <c r="F36" s="128" t="str">
        <f t="shared" si="9"/>
        <v/>
      </c>
      <c r="G36" s="38"/>
      <c r="H36" s="44"/>
      <c r="I36" s="38"/>
      <c r="J36" s="44"/>
      <c r="K36" s="144"/>
      <c r="L36" s="144"/>
      <c r="M36" s="144"/>
      <c r="N36" s="43"/>
      <c r="O36" s="134"/>
      <c r="P36" s="15" t="str">
        <f>IF(B36="","",IF(COUNTIF(男登録!$A$1:$A$1271,B36)=0,"追加",""))</f>
        <v/>
      </c>
      <c r="Q36" s="15" t="e">
        <f>所属データ!$A$20</f>
        <v>#N/A</v>
      </c>
      <c r="R36" s="15" t="str">
        <f t="shared" si="4"/>
        <v/>
      </c>
      <c r="S36" s="15" t="str">
        <f t="shared" si="5"/>
        <v/>
      </c>
      <c r="T36" s="15">
        <f t="shared" si="6"/>
        <v>0</v>
      </c>
    </row>
    <row r="37" spans="1:20" ht="14.25" customHeight="1" x14ac:dyDescent="0.2">
      <c r="A37" s="81">
        <v>32</v>
      </c>
      <c r="B37" s="35"/>
      <c r="C37" s="66" t="str">
        <f t="shared" si="0"/>
        <v/>
      </c>
      <c r="D37" s="66" t="str">
        <f t="shared" si="7"/>
        <v/>
      </c>
      <c r="E37" s="67" t="str">
        <f t="shared" si="8"/>
        <v/>
      </c>
      <c r="F37" s="128" t="str">
        <f t="shared" si="9"/>
        <v/>
      </c>
      <c r="G37" s="38"/>
      <c r="H37" s="44"/>
      <c r="I37" s="38"/>
      <c r="J37" s="44"/>
      <c r="K37" s="144"/>
      <c r="L37" s="144"/>
      <c r="M37" s="144"/>
      <c r="N37" s="43"/>
      <c r="O37" s="134"/>
      <c r="P37" s="15" t="str">
        <f>IF(B37="","",IF(COUNTIF(男登録!$A$1:$A$1271,B37)=0,"追加",""))</f>
        <v/>
      </c>
      <c r="Q37" s="15" t="e">
        <f>所属データ!$A$20</f>
        <v>#N/A</v>
      </c>
      <c r="R37" s="15" t="str">
        <f t="shared" si="4"/>
        <v/>
      </c>
      <c r="S37" s="15" t="str">
        <f t="shared" si="5"/>
        <v/>
      </c>
      <c r="T37" s="15">
        <f t="shared" si="6"/>
        <v>0</v>
      </c>
    </row>
    <row r="38" spans="1:20" ht="14.25" customHeight="1" x14ac:dyDescent="0.2">
      <c r="A38" s="81">
        <v>33</v>
      </c>
      <c r="B38" s="35"/>
      <c r="C38" s="66" t="str">
        <f t="shared" si="0"/>
        <v/>
      </c>
      <c r="D38" s="66" t="str">
        <f t="shared" si="7"/>
        <v/>
      </c>
      <c r="E38" s="67" t="str">
        <f t="shared" si="8"/>
        <v/>
      </c>
      <c r="F38" s="128" t="str">
        <f t="shared" si="9"/>
        <v/>
      </c>
      <c r="G38" s="38"/>
      <c r="H38" s="44"/>
      <c r="I38" s="38"/>
      <c r="J38" s="44"/>
      <c r="K38" s="144"/>
      <c r="L38" s="144"/>
      <c r="M38" s="144"/>
      <c r="N38" s="43"/>
      <c r="O38" s="134"/>
      <c r="P38" s="15" t="str">
        <f>IF(B38="","",IF(COUNTIF(男登録!$A$1:$A$1271,B38)=0,"追加",""))</f>
        <v/>
      </c>
      <c r="Q38" s="15" t="e">
        <f>所属データ!$A$20</f>
        <v>#N/A</v>
      </c>
      <c r="R38" s="15" t="str">
        <f t="shared" si="4"/>
        <v/>
      </c>
      <c r="S38" s="15" t="str">
        <f t="shared" si="5"/>
        <v/>
      </c>
      <c r="T38" s="15">
        <f t="shared" si="6"/>
        <v>0</v>
      </c>
    </row>
    <row r="39" spans="1:20" ht="14.25" customHeight="1" x14ac:dyDescent="0.2">
      <c r="A39" s="81">
        <v>34</v>
      </c>
      <c r="B39" s="35"/>
      <c r="C39" s="66" t="str">
        <f t="shared" si="0"/>
        <v/>
      </c>
      <c r="D39" s="66" t="str">
        <f t="shared" si="7"/>
        <v/>
      </c>
      <c r="E39" s="67" t="str">
        <f t="shared" si="8"/>
        <v/>
      </c>
      <c r="F39" s="128" t="str">
        <f t="shared" si="9"/>
        <v/>
      </c>
      <c r="G39" s="38"/>
      <c r="H39" s="44"/>
      <c r="I39" s="38"/>
      <c r="J39" s="44"/>
      <c r="K39" s="144"/>
      <c r="L39" s="144"/>
      <c r="M39" s="144"/>
      <c r="N39" s="43"/>
      <c r="O39" s="134"/>
      <c r="P39" s="15" t="str">
        <f>IF(B39="","",IF(COUNTIF(男登録!$A$1:$A$1271,B39)=0,"追加",""))</f>
        <v/>
      </c>
      <c r="Q39" s="15" t="e">
        <f>所属データ!$A$20</f>
        <v>#N/A</v>
      </c>
      <c r="R39" s="15" t="str">
        <f t="shared" si="4"/>
        <v/>
      </c>
      <c r="S39" s="15" t="str">
        <f t="shared" si="5"/>
        <v/>
      </c>
      <c r="T39" s="15">
        <f t="shared" si="6"/>
        <v>0</v>
      </c>
    </row>
    <row r="40" spans="1:20" ht="14.25" customHeight="1" thickBot="1" x14ac:dyDescent="0.25">
      <c r="A40" s="82">
        <v>35</v>
      </c>
      <c r="B40" s="46"/>
      <c r="C40" s="68" t="str">
        <f t="shared" si="0"/>
        <v/>
      </c>
      <c r="D40" s="68" t="str">
        <f t="shared" si="7"/>
        <v/>
      </c>
      <c r="E40" s="69" t="str">
        <f t="shared" si="8"/>
        <v/>
      </c>
      <c r="F40" s="130" t="str">
        <f t="shared" si="9"/>
        <v/>
      </c>
      <c r="G40" s="39"/>
      <c r="H40" s="45"/>
      <c r="I40" s="39"/>
      <c r="J40" s="45"/>
      <c r="K40" s="145"/>
      <c r="L40" s="145"/>
      <c r="M40" s="145"/>
      <c r="N40" s="47"/>
      <c r="O40" s="135"/>
      <c r="P40" s="15" t="str">
        <f>IF(B40="","",IF(COUNTIF(男登録!$A$1:$A$1271,B40)=0,"追加",""))</f>
        <v/>
      </c>
      <c r="Q40" s="15" t="e">
        <f>所属データ!$A$20</f>
        <v>#N/A</v>
      </c>
      <c r="R40" s="15" t="str">
        <f t="shared" si="4"/>
        <v/>
      </c>
      <c r="S40" s="15" t="str">
        <f t="shared" si="5"/>
        <v/>
      </c>
      <c r="T40" s="15">
        <f t="shared" si="6"/>
        <v>0</v>
      </c>
    </row>
    <row r="41" spans="1:20" ht="14.25" customHeight="1" x14ac:dyDescent="0.2">
      <c r="A41" s="80">
        <v>36</v>
      </c>
      <c r="B41" s="35"/>
      <c r="C41" s="66" t="str">
        <f t="shared" si="0"/>
        <v/>
      </c>
      <c r="D41" s="66" t="str">
        <f t="shared" si="7"/>
        <v/>
      </c>
      <c r="E41" s="67" t="str">
        <f t="shared" si="8"/>
        <v/>
      </c>
      <c r="F41" s="128" t="str">
        <f t="shared" si="9"/>
        <v/>
      </c>
      <c r="G41" s="38"/>
      <c r="H41" s="44"/>
      <c r="I41" s="38"/>
      <c r="J41" s="44"/>
      <c r="K41" s="144"/>
      <c r="L41" s="144"/>
      <c r="M41" s="144"/>
      <c r="N41" s="43"/>
      <c r="O41" s="134"/>
      <c r="P41" s="15" t="str">
        <f>IF(B41="","",IF(COUNTIF(男登録!$A$1:$A$1271,B41)=0,"追加",""))</f>
        <v/>
      </c>
      <c r="Q41" s="15" t="e">
        <f>所属データ!$A$20</f>
        <v>#N/A</v>
      </c>
      <c r="R41" s="15" t="str">
        <f t="shared" si="4"/>
        <v/>
      </c>
      <c r="S41" s="15" t="str">
        <f t="shared" si="5"/>
        <v/>
      </c>
      <c r="T41" s="15">
        <f t="shared" si="6"/>
        <v>0</v>
      </c>
    </row>
    <row r="42" spans="1:20" ht="14.25" customHeight="1" x14ac:dyDescent="0.2">
      <c r="A42" s="81">
        <v>37</v>
      </c>
      <c r="B42" s="35"/>
      <c r="C42" s="66" t="str">
        <f t="shared" si="0"/>
        <v/>
      </c>
      <c r="D42" s="66" t="str">
        <f t="shared" si="7"/>
        <v/>
      </c>
      <c r="E42" s="67" t="str">
        <f t="shared" si="8"/>
        <v/>
      </c>
      <c r="F42" s="128" t="str">
        <f t="shared" si="9"/>
        <v/>
      </c>
      <c r="G42" s="38"/>
      <c r="H42" s="44"/>
      <c r="I42" s="38"/>
      <c r="J42" s="44"/>
      <c r="K42" s="144"/>
      <c r="L42" s="144"/>
      <c r="M42" s="144"/>
      <c r="N42" s="43"/>
      <c r="O42" s="134"/>
      <c r="P42" s="15" t="str">
        <f>IF(B42="","",IF(COUNTIF(男登録!$A$1:$A$1271,B42)=0,"追加",""))</f>
        <v/>
      </c>
      <c r="Q42" s="15" t="e">
        <f>所属データ!$A$20</f>
        <v>#N/A</v>
      </c>
      <c r="R42" s="15" t="str">
        <f t="shared" si="4"/>
        <v/>
      </c>
      <c r="S42" s="15" t="str">
        <f t="shared" si="5"/>
        <v/>
      </c>
      <c r="T42" s="15">
        <f t="shared" si="6"/>
        <v>0</v>
      </c>
    </row>
    <row r="43" spans="1:20" ht="14.25" customHeight="1" x14ac:dyDescent="0.2">
      <c r="A43" s="81">
        <v>38</v>
      </c>
      <c r="B43" s="35"/>
      <c r="C43" s="66" t="str">
        <f t="shared" si="0"/>
        <v/>
      </c>
      <c r="D43" s="66" t="str">
        <f t="shared" si="7"/>
        <v/>
      </c>
      <c r="E43" s="67" t="str">
        <f t="shared" si="8"/>
        <v/>
      </c>
      <c r="F43" s="128" t="str">
        <f t="shared" si="9"/>
        <v/>
      </c>
      <c r="G43" s="38"/>
      <c r="H43" s="44"/>
      <c r="I43" s="38"/>
      <c r="J43" s="44"/>
      <c r="K43" s="144"/>
      <c r="L43" s="144"/>
      <c r="M43" s="144"/>
      <c r="N43" s="43"/>
      <c r="O43" s="134"/>
      <c r="P43" s="15" t="str">
        <f>IF(B43="","",IF(COUNTIF(男登録!$A$1:$A$1271,B43)=0,"追加",""))</f>
        <v/>
      </c>
      <c r="Q43" s="15" t="e">
        <f>所属データ!$A$20</f>
        <v>#N/A</v>
      </c>
      <c r="R43" s="15" t="str">
        <f t="shared" si="4"/>
        <v/>
      </c>
      <c r="S43" s="15" t="str">
        <f t="shared" si="5"/>
        <v/>
      </c>
      <c r="T43" s="15">
        <f t="shared" si="6"/>
        <v>0</v>
      </c>
    </row>
    <row r="44" spans="1:20" ht="14.25" customHeight="1" x14ac:dyDescent="0.2">
      <c r="A44" s="81">
        <v>39</v>
      </c>
      <c r="B44" s="35"/>
      <c r="C44" s="66" t="str">
        <f t="shared" si="0"/>
        <v/>
      </c>
      <c r="D44" s="66" t="str">
        <f t="shared" si="7"/>
        <v/>
      </c>
      <c r="E44" s="67" t="str">
        <f t="shared" si="8"/>
        <v/>
      </c>
      <c r="F44" s="128" t="str">
        <f t="shared" si="9"/>
        <v/>
      </c>
      <c r="G44" s="38"/>
      <c r="H44" s="44"/>
      <c r="I44" s="38"/>
      <c r="J44" s="44"/>
      <c r="K44" s="144"/>
      <c r="L44" s="144"/>
      <c r="M44" s="144"/>
      <c r="N44" s="43"/>
      <c r="O44" s="134"/>
      <c r="P44" s="15" t="str">
        <f>IF(B44="","",IF(COUNTIF(男登録!$A$1:$A$1271,B44)=0,"追加",""))</f>
        <v/>
      </c>
      <c r="Q44" s="15" t="e">
        <f>所属データ!$A$20</f>
        <v>#N/A</v>
      </c>
      <c r="R44" s="15" t="str">
        <f t="shared" si="4"/>
        <v/>
      </c>
      <c r="S44" s="15" t="str">
        <f t="shared" si="5"/>
        <v/>
      </c>
      <c r="T44" s="15">
        <f t="shared" si="6"/>
        <v>0</v>
      </c>
    </row>
    <row r="45" spans="1:20" ht="14.25" customHeight="1" thickBot="1" x14ac:dyDescent="0.25">
      <c r="A45" s="82">
        <v>40</v>
      </c>
      <c r="B45" s="46"/>
      <c r="C45" s="68" t="str">
        <f t="shared" si="0"/>
        <v/>
      </c>
      <c r="D45" s="68" t="str">
        <f t="shared" si="7"/>
        <v/>
      </c>
      <c r="E45" s="69" t="str">
        <f t="shared" si="8"/>
        <v/>
      </c>
      <c r="F45" s="130" t="str">
        <f t="shared" si="9"/>
        <v/>
      </c>
      <c r="G45" s="39"/>
      <c r="H45" s="45"/>
      <c r="I45" s="39"/>
      <c r="J45" s="45"/>
      <c r="K45" s="145"/>
      <c r="L45" s="145"/>
      <c r="M45" s="145"/>
      <c r="N45" s="47"/>
      <c r="O45" s="135"/>
      <c r="P45" s="15" t="str">
        <f>IF(B45="","",IF(COUNTIF(男登録!$A$1:$A$1271,B45)=0,"追加",""))</f>
        <v/>
      </c>
      <c r="Q45" s="15" t="e">
        <f>所属データ!$A$20</f>
        <v>#N/A</v>
      </c>
      <c r="R45" s="15" t="str">
        <f t="shared" si="4"/>
        <v/>
      </c>
      <c r="S45" s="15" t="str">
        <f t="shared" si="5"/>
        <v/>
      </c>
      <c r="T45" s="15">
        <f t="shared" si="6"/>
        <v>0</v>
      </c>
    </row>
    <row r="46" spans="1:20" ht="14.25" customHeight="1" x14ac:dyDescent="0.2">
      <c r="A46" s="80">
        <v>41</v>
      </c>
      <c r="B46" s="35"/>
      <c r="C46" s="66" t="str">
        <f t="shared" si="0"/>
        <v/>
      </c>
      <c r="D46" s="66" t="str">
        <f t="shared" si="7"/>
        <v/>
      </c>
      <c r="E46" s="67" t="str">
        <f t="shared" si="8"/>
        <v/>
      </c>
      <c r="F46" s="128" t="str">
        <f t="shared" si="9"/>
        <v/>
      </c>
      <c r="G46" s="38"/>
      <c r="H46" s="44"/>
      <c r="I46" s="38"/>
      <c r="J46" s="44"/>
      <c r="K46" s="144"/>
      <c r="L46" s="144"/>
      <c r="M46" s="144"/>
      <c r="N46" s="43"/>
      <c r="O46" s="134"/>
      <c r="P46" s="15" t="str">
        <f>IF(B46="","",IF(COUNTIF(男登録!$A$1:$A$1271,B46)=0,"追加",""))</f>
        <v/>
      </c>
      <c r="Q46" s="15" t="e">
        <f>所属データ!$A$20</f>
        <v>#N/A</v>
      </c>
      <c r="R46" s="15" t="str">
        <f t="shared" si="4"/>
        <v/>
      </c>
      <c r="S46" s="15" t="str">
        <f t="shared" si="5"/>
        <v/>
      </c>
      <c r="T46" s="15">
        <f t="shared" si="6"/>
        <v>0</v>
      </c>
    </row>
    <row r="47" spans="1:20" ht="14.25" customHeight="1" x14ac:dyDescent="0.2">
      <c r="A47" s="81">
        <v>42</v>
      </c>
      <c r="B47" s="35"/>
      <c r="C47" s="66" t="str">
        <f t="shared" si="0"/>
        <v/>
      </c>
      <c r="D47" s="66" t="str">
        <f t="shared" si="7"/>
        <v/>
      </c>
      <c r="E47" s="67" t="str">
        <f t="shared" si="8"/>
        <v/>
      </c>
      <c r="F47" s="128" t="str">
        <f t="shared" si="9"/>
        <v/>
      </c>
      <c r="G47" s="38"/>
      <c r="H47" s="44"/>
      <c r="I47" s="38"/>
      <c r="J47" s="44"/>
      <c r="K47" s="144"/>
      <c r="L47" s="144"/>
      <c r="M47" s="144"/>
      <c r="N47" s="43"/>
      <c r="O47" s="134"/>
      <c r="P47" s="15" t="str">
        <f>IF(B47="","",IF(COUNTIF(男登録!$A$1:$A$1271,B47)=0,"追加",""))</f>
        <v/>
      </c>
      <c r="Q47" s="15" t="e">
        <f>所属データ!$A$20</f>
        <v>#N/A</v>
      </c>
      <c r="R47" s="15" t="str">
        <f t="shared" si="4"/>
        <v/>
      </c>
      <c r="S47" s="15" t="str">
        <f t="shared" si="5"/>
        <v/>
      </c>
      <c r="T47" s="15">
        <f t="shared" si="6"/>
        <v>0</v>
      </c>
    </row>
    <row r="48" spans="1:20" ht="14.25" customHeight="1" x14ac:dyDescent="0.2">
      <c r="A48" s="81">
        <v>43</v>
      </c>
      <c r="B48" s="35"/>
      <c r="C48" s="66" t="str">
        <f t="shared" si="0"/>
        <v/>
      </c>
      <c r="D48" s="66" t="str">
        <f t="shared" si="7"/>
        <v/>
      </c>
      <c r="E48" s="67" t="str">
        <f t="shared" si="8"/>
        <v/>
      </c>
      <c r="F48" s="128" t="str">
        <f t="shared" si="9"/>
        <v/>
      </c>
      <c r="G48" s="38"/>
      <c r="H48" s="44"/>
      <c r="I48" s="38"/>
      <c r="J48" s="44"/>
      <c r="K48" s="144"/>
      <c r="L48" s="144"/>
      <c r="M48" s="144"/>
      <c r="N48" s="43"/>
      <c r="O48" s="134"/>
      <c r="P48" s="15" t="str">
        <f>IF(B48="","",IF(COUNTIF(男登録!$A$1:$A$1271,B48)=0,"追加",""))</f>
        <v/>
      </c>
      <c r="Q48" s="15" t="e">
        <f>所属データ!$A$20</f>
        <v>#N/A</v>
      </c>
      <c r="R48" s="15" t="str">
        <f t="shared" si="4"/>
        <v/>
      </c>
      <c r="S48" s="15" t="str">
        <f t="shared" si="5"/>
        <v/>
      </c>
      <c r="T48" s="15">
        <f t="shared" si="6"/>
        <v>0</v>
      </c>
    </row>
    <row r="49" spans="1:20" ht="14.25" customHeight="1" x14ac:dyDescent="0.2">
      <c r="A49" s="81">
        <v>44</v>
      </c>
      <c r="B49" s="35"/>
      <c r="C49" s="66" t="str">
        <f t="shared" si="0"/>
        <v/>
      </c>
      <c r="D49" s="66" t="str">
        <f t="shared" si="7"/>
        <v/>
      </c>
      <c r="E49" s="67" t="str">
        <f t="shared" si="8"/>
        <v/>
      </c>
      <c r="F49" s="128" t="str">
        <f t="shared" si="9"/>
        <v/>
      </c>
      <c r="G49" s="38"/>
      <c r="H49" s="44"/>
      <c r="I49" s="38"/>
      <c r="J49" s="44"/>
      <c r="K49" s="144"/>
      <c r="L49" s="144"/>
      <c r="M49" s="144"/>
      <c r="N49" s="43"/>
      <c r="O49" s="134"/>
      <c r="P49" s="15" t="str">
        <f>IF(B49="","",IF(COUNTIF(男登録!$A$1:$A$1271,B49)=0,"追加",""))</f>
        <v/>
      </c>
      <c r="Q49" s="15" t="e">
        <f>所属データ!$A$20</f>
        <v>#N/A</v>
      </c>
      <c r="R49" s="15" t="str">
        <f t="shared" si="4"/>
        <v/>
      </c>
      <c r="S49" s="15" t="str">
        <f t="shared" si="5"/>
        <v/>
      </c>
      <c r="T49" s="15">
        <f t="shared" si="6"/>
        <v>0</v>
      </c>
    </row>
    <row r="50" spans="1:20" ht="14.25" customHeight="1" thickBot="1" x14ac:dyDescent="0.25">
      <c r="A50" s="82">
        <v>45</v>
      </c>
      <c r="B50" s="46"/>
      <c r="C50" s="68" t="str">
        <f t="shared" si="0"/>
        <v/>
      </c>
      <c r="D50" s="68" t="str">
        <f t="shared" si="7"/>
        <v/>
      </c>
      <c r="E50" s="69" t="str">
        <f t="shared" si="8"/>
        <v/>
      </c>
      <c r="F50" s="130" t="str">
        <f t="shared" si="9"/>
        <v/>
      </c>
      <c r="G50" s="39"/>
      <c r="H50" s="45"/>
      <c r="I50" s="39"/>
      <c r="J50" s="45"/>
      <c r="K50" s="145"/>
      <c r="L50" s="145"/>
      <c r="M50" s="145"/>
      <c r="N50" s="47"/>
      <c r="O50" s="135"/>
      <c r="P50" s="15" t="str">
        <f>IF(B50="","",IF(COUNTIF(男登録!$A$1:$A$1271,B50)=0,"追加",""))</f>
        <v/>
      </c>
      <c r="Q50" s="15" t="e">
        <f>所属データ!$A$20</f>
        <v>#N/A</v>
      </c>
      <c r="R50" s="15" t="str">
        <f t="shared" si="4"/>
        <v/>
      </c>
      <c r="S50" s="15" t="str">
        <f t="shared" si="5"/>
        <v/>
      </c>
      <c r="T50" s="15">
        <f t="shared" si="6"/>
        <v>0</v>
      </c>
    </row>
    <row r="52" spans="1:20" ht="13.2" hidden="1" customHeight="1" x14ac:dyDescent="0.2">
      <c r="B52" s="15" t="e">
        <f>VLOOKUP(所属データ!$C$3,所属データ!$A$30:$F$106,3,0)</f>
        <v>#N/A</v>
      </c>
      <c r="C52" s="172" t="e">
        <f>VLOOKUP(所属データ!$C$3,所属データ!$A$30:$F$106,4,0)</f>
        <v>#N/A</v>
      </c>
      <c r="D52" s="172" t="e">
        <f>VLOOKUP(所属データ!$C$3,所属データ!$A$30:$F$106,5,0)</f>
        <v>#N/A</v>
      </c>
      <c r="E52" s="172" t="e">
        <f>VLOOKUP(所属データ!$C$3,所属データ!$A$30:$F$106,6,0)</f>
        <v>#N/A</v>
      </c>
    </row>
    <row r="53" spans="1:20" ht="13.5" hidden="1" customHeight="1" x14ac:dyDescent="0.2"/>
    <row r="54" spans="1:20" ht="13.5" hidden="1" customHeight="1" x14ac:dyDescent="0.2">
      <c r="B54" s="15" t="s">
        <v>95</v>
      </c>
    </row>
    <row r="55" spans="1:20" ht="13.5" hidden="1" customHeight="1" x14ac:dyDescent="0.2">
      <c r="B55" s="15" t="s">
        <v>107</v>
      </c>
      <c r="D55" s="15" t="s">
        <v>108</v>
      </c>
      <c r="E55" s="34"/>
      <c r="F55" s="166" t="s">
        <v>110</v>
      </c>
      <c r="G55" s="87"/>
    </row>
    <row r="56" spans="1:20" ht="13.5" hidden="1" customHeight="1" x14ac:dyDescent="0.2">
      <c r="B56" s="121" t="s">
        <v>111</v>
      </c>
      <c r="D56" s="121" t="s">
        <v>142</v>
      </c>
      <c r="E56" s="167"/>
      <c r="F56" s="86" t="s">
        <v>157</v>
      </c>
    </row>
    <row r="57" spans="1:20" ht="13.5" hidden="1" customHeight="1" x14ac:dyDescent="0.2">
      <c r="B57" s="121" t="s">
        <v>133</v>
      </c>
      <c r="D57" s="121" t="s">
        <v>143</v>
      </c>
      <c r="F57" s="86" t="s">
        <v>158</v>
      </c>
    </row>
    <row r="58" spans="1:20" ht="13.5" hidden="1" customHeight="1" x14ac:dyDescent="0.2">
      <c r="B58" s="121" t="s">
        <v>2285</v>
      </c>
      <c r="C58" s="172"/>
      <c r="D58" s="121" t="s">
        <v>2286</v>
      </c>
      <c r="F58" s="86" t="s">
        <v>159</v>
      </c>
    </row>
    <row r="59" spans="1:20" ht="13.5" hidden="1" customHeight="1" x14ac:dyDescent="0.2">
      <c r="B59" s="121" t="s">
        <v>134</v>
      </c>
      <c r="C59" s="17"/>
      <c r="D59" s="121" t="s">
        <v>144</v>
      </c>
      <c r="F59" s="86" t="s">
        <v>160</v>
      </c>
    </row>
    <row r="60" spans="1:20" ht="13.5" hidden="1" customHeight="1" x14ac:dyDescent="0.2">
      <c r="B60" s="121" t="s">
        <v>123</v>
      </c>
      <c r="D60" s="121" t="s">
        <v>145</v>
      </c>
      <c r="F60" s="86" t="s">
        <v>161</v>
      </c>
    </row>
    <row r="61" spans="1:20" ht="13.5" hidden="1" customHeight="1" x14ac:dyDescent="0.2">
      <c r="B61" s="121" t="s">
        <v>116</v>
      </c>
      <c r="D61" s="121" t="s">
        <v>146</v>
      </c>
      <c r="F61" s="86" t="s">
        <v>162</v>
      </c>
    </row>
    <row r="62" spans="1:20" ht="13.5" hidden="1" customHeight="1" x14ac:dyDescent="0.2">
      <c r="B62" s="121" t="s">
        <v>135</v>
      </c>
      <c r="D62" s="121" t="s">
        <v>147</v>
      </c>
      <c r="F62" s="86" t="s">
        <v>163</v>
      </c>
    </row>
    <row r="63" spans="1:20" ht="13.5" hidden="1" customHeight="1" x14ac:dyDescent="0.2">
      <c r="B63" s="121" t="s">
        <v>138</v>
      </c>
      <c r="D63" s="121" t="s">
        <v>148</v>
      </c>
      <c r="F63" s="86" t="s">
        <v>164</v>
      </c>
    </row>
    <row r="64" spans="1:20" ht="13.5" hidden="1" customHeight="1" x14ac:dyDescent="0.2">
      <c r="B64" s="121" t="s">
        <v>117</v>
      </c>
      <c r="D64" s="121" t="s">
        <v>149</v>
      </c>
      <c r="F64" s="86" t="s">
        <v>165</v>
      </c>
    </row>
    <row r="65" spans="2:6" ht="13.5" hidden="1" customHeight="1" x14ac:dyDescent="0.2">
      <c r="B65" s="121" t="s">
        <v>122</v>
      </c>
      <c r="D65" s="121" t="s">
        <v>150</v>
      </c>
      <c r="F65" s="86" t="s">
        <v>166</v>
      </c>
    </row>
    <row r="66" spans="2:6" ht="13.5" hidden="1" customHeight="1" x14ac:dyDescent="0.2">
      <c r="B66" s="121" t="s">
        <v>118</v>
      </c>
      <c r="D66" s="121" t="s">
        <v>151</v>
      </c>
      <c r="F66" s="86" t="s">
        <v>167</v>
      </c>
    </row>
    <row r="67" spans="2:6" ht="13.5" hidden="1" customHeight="1" x14ac:dyDescent="0.2">
      <c r="B67" s="121" t="s">
        <v>136</v>
      </c>
      <c r="D67" s="121" t="s">
        <v>152</v>
      </c>
      <c r="F67" s="86" t="s">
        <v>168</v>
      </c>
    </row>
    <row r="68" spans="2:6" ht="13.5" hidden="1" customHeight="1" x14ac:dyDescent="0.2">
      <c r="B68" s="121" t="s">
        <v>119</v>
      </c>
      <c r="D68" s="121" t="s">
        <v>153</v>
      </c>
      <c r="F68" s="86" t="s">
        <v>169</v>
      </c>
    </row>
    <row r="69" spans="2:6" ht="13.5" hidden="1" customHeight="1" x14ac:dyDescent="0.2">
      <c r="B69" s="121" t="s">
        <v>137</v>
      </c>
      <c r="D69" s="121" t="s">
        <v>154</v>
      </c>
      <c r="F69" s="86" t="s">
        <v>170</v>
      </c>
    </row>
    <row r="70" spans="2:6" ht="13.5" hidden="1" customHeight="1" x14ac:dyDescent="0.2">
      <c r="B70" s="121" t="s">
        <v>120</v>
      </c>
      <c r="D70" s="121" t="s">
        <v>155</v>
      </c>
      <c r="F70" s="86" t="s">
        <v>171</v>
      </c>
    </row>
    <row r="71" spans="2:6" ht="13.5" hidden="1" customHeight="1" x14ac:dyDescent="0.2">
      <c r="B71" s="121" t="s">
        <v>121</v>
      </c>
      <c r="D71" s="121" t="s">
        <v>156</v>
      </c>
    </row>
    <row r="72" spans="2:6" hidden="1" x14ac:dyDescent="0.2"/>
  </sheetData>
  <sheetProtection selectLockedCells="1"/>
  <mergeCells count="10">
    <mergeCell ref="G4:H4"/>
    <mergeCell ref="I4:J4"/>
    <mergeCell ref="E4:E5"/>
    <mergeCell ref="A1:B2"/>
    <mergeCell ref="A4:A5"/>
    <mergeCell ref="C1:F1"/>
    <mergeCell ref="B4:B5"/>
    <mergeCell ref="C2:D2"/>
    <mergeCell ref="E2:F2"/>
    <mergeCell ref="C3:F3"/>
  </mergeCells>
  <phoneticPr fontId="2"/>
  <conditionalFormatting sqref="I6:I50">
    <cfRule type="expression" dxfId="5" priority="1" stopIfTrue="1">
      <formula>AND(I6&lt;&gt;"",G6=I6)</formula>
    </cfRule>
    <cfRule type="expression" dxfId="4" priority="2" stopIfTrue="1">
      <formula>AND(VLOOKUP(G6,男種目,4,FALSE)=1,VLOOKUP(I6,男種目,4,FALSE)=1)</formula>
    </cfRule>
  </conditionalFormatting>
  <dataValidations xWindow="507" yWindow="139" count="8">
    <dataValidation type="list" allowBlank="1" showErrorMessage="1" error="エントリーの場合は○をリストから選択してください。" sqref="O6:O50 N7:N50">
      <formula1>IF($E6=3,$P$6,$R$3)</formula1>
    </dataValidation>
    <dataValidation type="list" allowBlank="1" showErrorMessage="1" error="エントリーの場合は○をリストから選択してください。３年生は出場できません。" sqref="M6:N6 M7:M50">
      <formula1>IF($E6=3,$P$6,$R$3)</formula1>
    </dataValidation>
    <dataValidation type="whole" imeMode="off" allowBlank="1" showErrorMessage="1" error="ﾄﾗｯｸ種目は1/100秒、ﾌｨｰﾙﾄﾞは1cm単位まで入力してください。　：　や　．　は自動で入力されますので数字のみを入力してください。_x000a_" sqref="O5">
      <formula1>30000</formula1>
      <formula2>50000</formula2>
    </dataValidation>
    <dataValidation type="date" operator="greaterThan" allowBlank="1" showInputMessage="1" showErrorMessage="1" error="S年.月.日の型で入力してください。　例）　S62.5.13" sqref="F7:F50">
      <formula1>30407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6:H50 J6:L50">
      <formula1>100</formula1>
      <formula2>600000</formula2>
    </dataValidation>
    <dataValidation type="custom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>
      <formula1>AND(B6&gt;=$B$52,B6&lt;=$C$52)</formula1>
    </dataValidation>
    <dataValidation type="list" allowBlank="1" showErrorMessage="1" errorTitle="入力を自動的に規制しています。" error="リストから選択してください。学年によってエントリー種目が制限されています。" sqref="G6:G50">
      <formula1>IF($E6=1,$B$56:$B$71,$D$56:$D$71)</formula1>
    </dataValidation>
    <dataValidation type="list" allowBlank="1" showErrorMessage="1" errorTitle="入力を自動的に規制しています。" error="リストから選択してください。学年によってエントリー種目が制限されています。" sqref="I6:I50">
      <formula1>IF($E6=1,$B$70:$B$71,$D$64:$D$71)</formula1>
    </dataValidation>
  </dataValidations>
  <printOptions horizontalCentered="1" verticalCentered="1"/>
  <pageMargins left="0.27559055118110237" right="0.19685039370078741" top="0.35433070866141736" bottom="0.31496062992125984" header="0.39370078740157483" footer="0.51181102362204722"/>
  <pageSetup paperSize="9" scale="110" orientation="portrait" horizontalDpi="4294967293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E78"/>
  <sheetViews>
    <sheetView showGridLines="0" zoomScaleNormal="100" workbookViewId="0">
      <selection activeCell="B6" sqref="B6"/>
    </sheetView>
  </sheetViews>
  <sheetFormatPr defaultColWidth="9" defaultRowHeight="13.2" x14ac:dyDescent="0.2"/>
  <cols>
    <col min="1" max="1" width="2.77734375" style="15" customWidth="1"/>
    <col min="2" max="2" width="5" style="15" customWidth="1"/>
    <col min="3" max="3" width="11.33203125" style="15" customWidth="1"/>
    <col min="4" max="4" width="11.6640625" style="15" customWidth="1"/>
    <col min="5" max="5" width="2.6640625" style="15" customWidth="1"/>
    <col min="6" max="6" width="11.109375" style="15" customWidth="1"/>
    <col min="7" max="8" width="15.88671875" style="15" customWidth="1"/>
    <col min="9" max="9" width="10" style="15" hidden="1" customWidth="1"/>
    <col min="10" max="12" width="7" style="15" hidden="1" customWidth="1"/>
    <col min="13" max="14" width="6.109375" style="15" customWidth="1"/>
    <col min="15" max="15" width="5.6640625" style="15" hidden="1" customWidth="1"/>
    <col min="16" max="16" width="7.21875" style="15" hidden="1" customWidth="1"/>
    <col min="17" max="17" width="7.44140625" style="15" hidden="1" customWidth="1"/>
    <col min="18" max="19" width="5.88671875" style="15" hidden="1" customWidth="1"/>
    <col min="20" max="20" width="3.77734375" style="15" hidden="1" customWidth="1"/>
    <col min="21" max="23" width="11.21875" style="15" hidden="1" customWidth="1"/>
    <col min="24" max="24" width="8" style="15" hidden="1" customWidth="1"/>
    <col min="25" max="25" width="10.21875" style="15" hidden="1" customWidth="1"/>
    <col min="26" max="26" width="11" style="15" hidden="1" customWidth="1"/>
    <col min="27" max="27" width="10.44140625" style="15" hidden="1" customWidth="1"/>
    <col min="28" max="28" width="13.21875" style="15" hidden="1" customWidth="1"/>
    <col min="29" max="29" width="12.21875" style="15" hidden="1" customWidth="1"/>
    <col min="30" max="30" width="12.6640625" style="15" hidden="1" customWidth="1"/>
    <col min="31" max="31" width="9" style="15"/>
    <col min="32" max="32" width="10" style="15" customWidth="1"/>
    <col min="33" max="16384" width="9" style="15"/>
  </cols>
  <sheetData>
    <row r="1" spans="1:31" ht="14.25" customHeight="1" x14ac:dyDescent="0.2">
      <c r="A1" s="253" t="s">
        <v>1132</v>
      </c>
      <c r="B1" s="254"/>
      <c r="C1" s="242" t="s">
        <v>12</v>
      </c>
      <c r="D1" s="242"/>
      <c r="E1" s="242"/>
      <c r="F1" s="242"/>
      <c r="G1" s="95" t="str">
        <f>"学校長名：  "&amp;所属データ!$C$6&amp;"　　印"</f>
        <v>学校長名：  　　印</v>
      </c>
      <c r="I1" s="79"/>
      <c r="J1" s="79"/>
      <c r="K1" s="79"/>
      <c r="L1" s="79"/>
      <c r="M1" s="79"/>
      <c r="N1" s="40"/>
      <c r="O1" s="40"/>
      <c r="R1" s="33"/>
      <c r="S1" s="33"/>
      <c r="U1" s="19"/>
      <c r="V1" s="19"/>
      <c r="W1" s="19"/>
      <c r="X1" s="19"/>
      <c r="Y1" s="19"/>
      <c r="Z1" s="19"/>
      <c r="AA1" s="19"/>
      <c r="AB1" s="19"/>
      <c r="AC1" s="19"/>
      <c r="AD1" s="19"/>
    </row>
    <row r="2" spans="1:31" ht="14.25" customHeight="1" thickBot="1" x14ac:dyDescent="0.25">
      <c r="A2" s="255"/>
      <c r="B2" s="256"/>
      <c r="C2" s="261" t="str">
        <f>"学校名："&amp;所属データ!$C$3</f>
        <v>学校名：</v>
      </c>
      <c r="D2" s="246"/>
      <c r="E2" s="247"/>
      <c r="F2" s="247"/>
      <c r="G2" s="40" t="str">
        <f>"監督名：　"&amp;所属データ!$C$8</f>
        <v>監督名：　</v>
      </c>
      <c r="I2" s="41"/>
      <c r="N2" s="94" t="str">
        <f>IF(COUNTA(N6:N50)&gt;6,"人数ｵｰﾊﾞｰ","")</f>
        <v/>
      </c>
      <c r="O2" s="94"/>
      <c r="R2" s="33"/>
      <c r="S2" s="33"/>
      <c r="U2" s="18" t="s">
        <v>16</v>
      </c>
      <c r="V2" s="18" t="s">
        <v>103</v>
      </c>
      <c r="W2" s="18" t="s">
        <v>104</v>
      </c>
      <c r="X2" s="18" t="s">
        <v>17</v>
      </c>
      <c r="Y2" s="18" t="s">
        <v>18</v>
      </c>
      <c r="Z2" s="18" t="s">
        <v>19</v>
      </c>
      <c r="AA2" s="18" t="s">
        <v>20</v>
      </c>
      <c r="AB2" s="18" t="s">
        <v>21</v>
      </c>
      <c r="AC2" s="18" t="s">
        <v>22</v>
      </c>
      <c r="AD2" s="18" t="s">
        <v>23</v>
      </c>
    </row>
    <row r="3" spans="1:31" ht="22.5" customHeight="1" thickBot="1" x14ac:dyDescent="0.25">
      <c r="A3" s="106"/>
      <c r="B3" s="106"/>
      <c r="C3" s="248"/>
      <c r="D3" s="248"/>
      <c r="E3" s="248"/>
      <c r="F3" s="248"/>
      <c r="H3" s="92"/>
      <c r="M3" s="157" t="s">
        <v>139</v>
      </c>
      <c r="N3" s="158" t="s">
        <v>140</v>
      </c>
      <c r="O3" s="136"/>
      <c r="R3" s="15" t="s">
        <v>24</v>
      </c>
      <c r="T3" s="15">
        <f>IF(Y3="",0,204)</f>
        <v>0</v>
      </c>
      <c r="U3" s="15" t="e">
        <f>所属データ!$A$20</f>
        <v>#N/A</v>
      </c>
      <c r="V3" s="15">
        <f>所属データ!$C$3</f>
        <v>0</v>
      </c>
      <c r="W3" s="15" t="e">
        <f>所属データ!$C$4</f>
        <v>#N/A</v>
      </c>
      <c r="X3" s="15" t="str">
        <f>IF(N5="","",RIGHT(N5+100000,5))</f>
        <v/>
      </c>
      <c r="Y3" s="15" t="str">
        <f>IF(ISERROR(SMALL($R$6:$R$50,1)),"",433200000+SMALL($R$6:$R$50,1))</f>
        <v/>
      </c>
      <c r="Z3" s="15" t="str">
        <f>IF(ISERROR(SMALL($R$6:$R$50,2)),"",433200000+SMALL($R$6:$R$50,2))</f>
        <v/>
      </c>
      <c r="AA3" s="15" t="str">
        <f>IF(ISERROR(SMALL($R$6:$R$50,3)),"",433200000+SMALL($R$6:$R$50,3))</f>
        <v/>
      </c>
      <c r="AB3" s="15" t="str">
        <f>IF(ISERROR(SMALL($R$6:$R$50,4)),"",433200000+SMALL($R$6:$R$50,4))</f>
        <v/>
      </c>
      <c r="AC3" s="15" t="str">
        <f>IF(ISERROR(SMALL($R$6:$R$50,5)),"",433200000+SMALL($R$6:$R$50,5))</f>
        <v/>
      </c>
      <c r="AD3" s="15" t="str">
        <f>IF(ISERROR(SMALL($R$6:$R$50,6)),"",433200000+SMALL($R$6:$R$50,6))</f>
        <v/>
      </c>
      <c r="AE3" s="19"/>
    </row>
    <row r="4" spans="1:31" ht="15.75" customHeight="1" x14ac:dyDescent="0.2">
      <c r="A4" s="257" t="s">
        <v>25</v>
      </c>
      <c r="B4" s="259" t="s">
        <v>94</v>
      </c>
      <c r="C4" s="112" t="s">
        <v>37</v>
      </c>
      <c r="D4" s="112" t="s">
        <v>36</v>
      </c>
      <c r="E4" s="251" t="s">
        <v>41</v>
      </c>
      <c r="F4" s="113" t="s">
        <v>42</v>
      </c>
      <c r="G4" s="249" t="s">
        <v>114</v>
      </c>
      <c r="H4" s="250"/>
      <c r="I4" s="249" t="s">
        <v>3</v>
      </c>
      <c r="J4" s="250"/>
      <c r="K4" s="150"/>
      <c r="L4" s="150"/>
      <c r="M4" s="155" t="s">
        <v>89</v>
      </c>
      <c r="N4" s="52" t="s">
        <v>89</v>
      </c>
      <c r="O4" s="137"/>
      <c r="P4" s="34"/>
      <c r="T4" s="15">
        <f>IF(Y4="",0,216)</f>
        <v>0</v>
      </c>
      <c r="U4" s="15" t="e">
        <f>所属データ!$A$20</f>
        <v>#N/A</v>
      </c>
      <c r="V4" s="15">
        <f>所属データ!$C$3</f>
        <v>0</v>
      </c>
      <c r="W4" s="15" t="e">
        <f>所属データ!$C$4</f>
        <v>#N/A</v>
      </c>
      <c r="X4" s="15" t="str">
        <f>IF(O5="","",RIGHT(O5+100000,5))</f>
        <v/>
      </c>
      <c r="Y4" s="15" t="str">
        <f>IF(ISERROR(SMALL($S$6:$S$50,1)),"",433200000+SMALL($S$6:$S$50,1))</f>
        <v/>
      </c>
      <c r="Z4" s="15" t="str">
        <f>IF(ISERROR(SMALL($S$6:$S$50,2)),"",433200000+SMALL($S$6:$S$50,2))</f>
        <v/>
      </c>
      <c r="AA4" s="15" t="str">
        <f>IF(ISERROR(SMALL($S$6:$S$50,3)),"",433200000+SMALL($S$6:$S$50,3))</f>
        <v/>
      </c>
      <c r="AB4" s="15" t="str">
        <f>IF(ISERROR(SMALL($S$6:$S$50,4)),"",433200000+SMALL($S$6:$S$50,4))</f>
        <v/>
      </c>
      <c r="AC4" s="15" t="str">
        <f>IF(ISERROR(SMALL($S$6:$S$50,5)),"",433200000+SMALL($S$6:$S$50,5))</f>
        <v/>
      </c>
      <c r="AD4" s="15" t="str">
        <f>IF(ISERROR(SMALL($S$6:$S$50,6)),"",433200000+SMALL($S$6:$S$50,6))</f>
        <v/>
      </c>
      <c r="AE4" s="20"/>
    </row>
    <row r="5" spans="1:31" ht="15.75" customHeight="1" thickBot="1" x14ac:dyDescent="0.25">
      <c r="A5" s="258"/>
      <c r="B5" s="260"/>
      <c r="C5" s="114" t="s">
        <v>39</v>
      </c>
      <c r="D5" s="114" t="s">
        <v>39</v>
      </c>
      <c r="E5" s="252"/>
      <c r="F5" s="115" t="s">
        <v>27</v>
      </c>
      <c r="G5" s="50" t="s">
        <v>88</v>
      </c>
      <c r="H5" s="51" t="s">
        <v>89</v>
      </c>
      <c r="I5" s="50" t="s">
        <v>88</v>
      </c>
      <c r="J5" s="51" t="s">
        <v>89</v>
      </c>
      <c r="K5" s="151"/>
      <c r="L5" s="151"/>
      <c r="M5" s="151"/>
      <c r="N5" s="156"/>
      <c r="O5" s="138"/>
      <c r="P5" s="34"/>
      <c r="Q5" s="15">
        <f>COUNT(C6:C50)</f>
        <v>0</v>
      </c>
      <c r="T5" s="34"/>
    </row>
    <row r="6" spans="1:31" ht="14.25" customHeight="1" x14ac:dyDescent="0.2">
      <c r="A6" s="83">
        <v>1</v>
      </c>
      <c r="B6" s="53"/>
      <c r="C6" s="70" t="str">
        <f t="shared" ref="C6:C50" si="0">IF($B6="","",IFERROR(VLOOKUP(B6,女子登録,2,FALSE),"該当データなし"))</f>
        <v/>
      </c>
      <c r="D6" s="70" t="str">
        <f t="shared" ref="D6:D50" si="1">IF($B6="","",VLOOKUP(B6,女子登録,3,FALSE))</f>
        <v/>
      </c>
      <c r="E6" s="70" t="str">
        <f t="shared" ref="E6:E50" si="2">IF($B6="","",VLOOKUP(B6,女子登録,4,FALSE))</f>
        <v/>
      </c>
      <c r="F6" s="124" t="str">
        <f t="shared" ref="F6:F50" si="3">IF($B6="","",VLOOKUP(B6,女子登録,5,FALSE))</f>
        <v/>
      </c>
      <c r="G6" s="56"/>
      <c r="H6" s="57"/>
      <c r="I6" s="56"/>
      <c r="J6" s="57"/>
      <c r="K6" s="152"/>
      <c r="L6" s="152"/>
      <c r="M6" s="152"/>
      <c r="N6" s="62"/>
      <c r="O6" s="139"/>
      <c r="P6" s="15" t="str">
        <f>IF(B6="","",IF(COUNTIF(女登録!$A$1:$A$708,B6)=0,"追加",""))</f>
        <v/>
      </c>
      <c r="Q6" s="15" t="e">
        <f>所属データ!$A$20</f>
        <v>#N/A</v>
      </c>
      <c r="R6" s="15" t="str">
        <f>IF(M6="","",$B6)</f>
        <v/>
      </c>
      <c r="S6" s="15" t="str">
        <f>IF(N6="","",$B6)</f>
        <v/>
      </c>
      <c r="T6" s="15">
        <f>IF(COUNTA(G6:H6)&gt;0,1,0)</f>
        <v>0</v>
      </c>
    </row>
    <row r="7" spans="1:31" ht="14.25" customHeight="1" x14ac:dyDescent="0.2">
      <c r="A7" s="84">
        <v>2</v>
      </c>
      <c r="B7" s="55"/>
      <c r="C7" s="72" t="str">
        <f t="shared" si="0"/>
        <v/>
      </c>
      <c r="D7" s="72" t="str">
        <f t="shared" si="1"/>
        <v/>
      </c>
      <c r="E7" s="73" t="str">
        <f t="shared" si="2"/>
        <v/>
      </c>
      <c r="F7" s="125" t="str">
        <f t="shared" si="3"/>
        <v/>
      </c>
      <c r="G7" s="58"/>
      <c r="H7" s="59"/>
      <c r="I7" s="58"/>
      <c r="J7" s="59"/>
      <c r="K7" s="153"/>
      <c r="L7" s="153"/>
      <c r="M7" s="153"/>
      <c r="N7" s="63"/>
      <c r="O7" s="140"/>
      <c r="P7" s="15" t="str">
        <f>IF(B7="","",IF(COUNTIF(女登録!$A$1:$A$708,B7)=0,"追加",""))</f>
        <v/>
      </c>
      <c r="Q7" s="15" t="e">
        <f>所属データ!$A$20</f>
        <v>#N/A</v>
      </c>
      <c r="R7" s="15" t="str">
        <f t="shared" ref="R7:R50" si="4">IF(M7="","",$B7)</f>
        <v/>
      </c>
      <c r="S7" s="15" t="str">
        <f t="shared" ref="S7:S50" si="5">IF(N7="","",$B7)</f>
        <v/>
      </c>
      <c r="T7" s="15">
        <f t="shared" ref="T7:T50" si="6">IF(COUNTA(G7:H7)&gt;0,1,0)</f>
        <v>0</v>
      </c>
    </row>
    <row r="8" spans="1:31" ht="14.25" customHeight="1" x14ac:dyDescent="0.2">
      <c r="A8" s="84">
        <v>3</v>
      </c>
      <c r="B8" s="55"/>
      <c r="C8" s="72" t="str">
        <f t="shared" si="0"/>
        <v/>
      </c>
      <c r="D8" s="72" t="str">
        <f t="shared" si="1"/>
        <v/>
      </c>
      <c r="E8" s="73" t="str">
        <f t="shared" si="2"/>
        <v/>
      </c>
      <c r="F8" s="125" t="str">
        <f t="shared" si="3"/>
        <v/>
      </c>
      <c r="G8" s="58"/>
      <c r="H8" s="59"/>
      <c r="I8" s="58"/>
      <c r="J8" s="59"/>
      <c r="K8" s="153"/>
      <c r="L8" s="153"/>
      <c r="M8" s="153"/>
      <c r="N8" s="63"/>
      <c r="O8" s="140"/>
      <c r="P8" s="15" t="str">
        <f>IF(B8="","",IF(COUNTIF(女登録!$A$1:$A$708,B8)=0,"追加",""))</f>
        <v/>
      </c>
      <c r="Q8" s="15" t="e">
        <f>所属データ!$A$20</f>
        <v>#N/A</v>
      </c>
      <c r="R8" s="15" t="str">
        <f t="shared" si="4"/>
        <v/>
      </c>
      <c r="S8" s="15" t="str">
        <f t="shared" si="5"/>
        <v/>
      </c>
      <c r="T8" s="15">
        <f t="shared" si="6"/>
        <v>0</v>
      </c>
    </row>
    <row r="9" spans="1:31" ht="14.25" customHeight="1" x14ac:dyDescent="0.2">
      <c r="A9" s="84">
        <v>4</v>
      </c>
      <c r="B9" s="55"/>
      <c r="C9" s="72" t="str">
        <f t="shared" si="0"/>
        <v/>
      </c>
      <c r="D9" s="72" t="str">
        <f t="shared" si="1"/>
        <v/>
      </c>
      <c r="E9" s="73" t="str">
        <f t="shared" si="2"/>
        <v/>
      </c>
      <c r="F9" s="125" t="str">
        <f t="shared" si="3"/>
        <v/>
      </c>
      <c r="G9" s="58"/>
      <c r="H9" s="59"/>
      <c r="I9" s="58"/>
      <c r="J9" s="59"/>
      <c r="K9" s="153"/>
      <c r="L9" s="153"/>
      <c r="M9" s="153"/>
      <c r="N9" s="63"/>
      <c r="O9" s="140"/>
      <c r="P9" s="15" t="str">
        <f>IF(B9="","",IF(COUNTIF(女登録!$A$1:$A$708,B9)=0,"追加",""))</f>
        <v/>
      </c>
      <c r="Q9" s="15" t="e">
        <f>所属データ!$A$20</f>
        <v>#N/A</v>
      </c>
      <c r="R9" s="15" t="str">
        <f t="shared" si="4"/>
        <v/>
      </c>
      <c r="S9" s="15" t="str">
        <f t="shared" si="5"/>
        <v/>
      </c>
      <c r="T9" s="15">
        <f t="shared" si="6"/>
        <v>0</v>
      </c>
    </row>
    <row r="10" spans="1:31" ht="14.25" customHeight="1" thickBot="1" x14ac:dyDescent="0.25">
      <c r="A10" s="85">
        <v>5</v>
      </c>
      <c r="B10" s="54"/>
      <c r="C10" s="74" t="str">
        <f t="shared" si="0"/>
        <v/>
      </c>
      <c r="D10" s="74" t="str">
        <f t="shared" si="1"/>
        <v/>
      </c>
      <c r="E10" s="75" t="str">
        <f t="shared" si="2"/>
        <v/>
      </c>
      <c r="F10" s="127" t="str">
        <f t="shared" si="3"/>
        <v/>
      </c>
      <c r="G10" s="60"/>
      <c r="H10" s="61"/>
      <c r="I10" s="60"/>
      <c r="J10" s="61"/>
      <c r="K10" s="154"/>
      <c r="L10" s="154"/>
      <c r="M10" s="154"/>
      <c r="N10" s="64"/>
      <c r="O10" s="141"/>
      <c r="P10" s="15" t="str">
        <f>IF(B10="","",IF(COUNTIF(女登録!$A$1:$A$708,B10)=0,"追加",""))</f>
        <v/>
      </c>
      <c r="Q10" s="15" t="e">
        <f>所属データ!$A$20</f>
        <v>#N/A</v>
      </c>
      <c r="R10" s="15" t="str">
        <f t="shared" si="4"/>
        <v/>
      </c>
      <c r="S10" s="15" t="str">
        <f t="shared" si="5"/>
        <v/>
      </c>
      <c r="T10" s="15">
        <f t="shared" si="6"/>
        <v>0</v>
      </c>
    </row>
    <row r="11" spans="1:31" ht="14.25" customHeight="1" x14ac:dyDescent="0.2">
      <c r="A11" s="83">
        <v>6</v>
      </c>
      <c r="B11" s="53"/>
      <c r="C11" s="70" t="str">
        <f t="shared" si="0"/>
        <v/>
      </c>
      <c r="D11" s="70" t="str">
        <f t="shared" si="1"/>
        <v/>
      </c>
      <c r="E11" s="71" t="str">
        <f t="shared" si="2"/>
        <v/>
      </c>
      <c r="F11" s="126" t="str">
        <f t="shared" si="3"/>
        <v/>
      </c>
      <c r="G11" s="56"/>
      <c r="H11" s="57"/>
      <c r="I11" s="56"/>
      <c r="J11" s="57"/>
      <c r="K11" s="152"/>
      <c r="L11" s="152"/>
      <c r="M11" s="152"/>
      <c r="N11" s="62"/>
      <c r="O11" s="139"/>
      <c r="P11" s="15" t="str">
        <f>IF(B11="","",IF(COUNTIF(女登録!$A$1:$A$708,B11)=0,"追加",""))</f>
        <v/>
      </c>
      <c r="Q11" s="15" t="e">
        <f>所属データ!$A$20</f>
        <v>#N/A</v>
      </c>
      <c r="R11" s="15" t="str">
        <f t="shared" si="4"/>
        <v/>
      </c>
      <c r="S11" s="15" t="str">
        <f t="shared" si="5"/>
        <v/>
      </c>
      <c r="T11" s="15">
        <f t="shared" si="6"/>
        <v>0</v>
      </c>
    </row>
    <row r="12" spans="1:31" ht="14.25" customHeight="1" x14ac:dyDescent="0.2">
      <c r="A12" s="84">
        <v>7</v>
      </c>
      <c r="B12" s="55"/>
      <c r="C12" s="72" t="str">
        <f t="shared" si="0"/>
        <v/>
      </c>
      <c r="D12" s="72" t="str">
        <f t="shared" si="1"/>
        <v/>
      </c>
      <c r="E12" s="73" t="str">
        <f t="shared" si="2"/>
        <v/>
      </c>
      <c r="F12" s="125" t="str">
        <f t="shared" si="3"/>
        <v/>
      </c>
      <c r="G12" s="58"/>
      <c r="H12" s="59"/>
      <c r="I12" s="58"/>
      <c r="J12" s="59"/>
      <c r="K12" s="153"/>
      <c r="L12" s="153"/>
      <c r="M12" s="153"/>
      <c r="N12" s="63"/>
      <c r="O12" s="140"/>
      <c r="P12" s="15" t="str">
        <f>IF(B12="","",IF(COUNTIF(女登録!$A$1:$A$708,B12)=0,"追加",""))</f>
        <v/>
      </c>
      <c r="Q12" s="15" t="e">
        <f>所属データ!$A$20</f>
        <v>#N/A</v>
      </c>
      <c r="R12" s="15" t="str">
        <f t="shared" si="4"/>
        <v/>
      </c>
      <c r="S12" s="15" t="str">
        <f t="shared" si="5"/>
        <v/>
      </c>
      <c r="T12" s="15">
        <f t="shared" si="6"/>
        <v>0</v>
      </c>
    </row>
    <row r="13" spans="1:31" ht="14.25" customHeight="1" x14ac:dyDescent="0.2">
      <c r="A13" s="84">
        <v>8</v>
      </c>
      <c r="B13" s="55"/>
      <c r="C13" s="72" t="str">
        <f t="shared" si="0"/>
        <v/>
      </c>
      <c r="D13" s="72" t="str">
        <f t="shared" si="1"/>
        <v/>
      </c>
      <c r="E13" s="73" t="str">
        <f t="shared" si="2"/>
        <v/>
      </c>
      <c r="F13" s="125" t="str">
        <f t="shared" si="3"/>
        <v/>
      </c>
      <c r="G13" s="58"/>
      <c r="H13" s="59"/>
      <c r="I13" s="58"/>
      <c r="J13" s="59"/>
      <c r="K13" s="153"/>
      <c r="L13" s="153"/>
      <c r="M13" s="153"/>
      <c r="N13" s="63"/>
      <c r="O13" s="140"/>
      <c r="P13" s="15" t="str">
        <f>IF(B13="","",IF(COUNTIF(女登録!$A$1:$A$708,B13)=0,"追加",""))</f>
        <v/>
      </c>
      <c r="Q13" s="15" t="e">
        <f>所属データ!$A$20</f>
        <v>#N/A</v>
      </c>
      <c r="R13" s="15" t="str">
        <f t="shared" si="4"/>
        <v/>
      </c>
      <c r="S13" s="15" t="str">
        <f t="shared" si="5"/>
        <v/>
      </c>
      <c r="T13" s="15">
        <f t="shared" si="6"/>
        <v>0</v>
      </c>
    </row>
    <row r="14" spans="1:31" ht="14.25" customHeight="1" x14ac:dyDescent="0.2">
      <c r="A14" s="84">
        <v>9</v>
      </c>
      <c r="B14" s="55"/>
      <c r="C14" s="72" t="str">
        <f t="shared" si="0"/>
        <v/>
      </c>
      <c r="D14" s="72" t="str">
        <f t="shared" si="1"/>
        <v/>
      </c>
      <c r="E14" s="73" t="str">
        <f t="shared" si="2"/>
        <v/>
      </c>
      <c r="F14" s="125" t="str">
        <f t="shared" si="3"/>
        <v/>
      </c>
      <c r="G14" s="58"/>
      <c r="H14" s="59"/>
      <c r="I14" s="58"/>
      <c r="J14" s="59"/>
      <c r="K14" s="153"/>
      <c r="L14" s="153"/>
      <c r="M14" s="153"/>
      <c r="N14" s="63"/>
      <c r="O14" s="140"/>
      <c r="P14" s="15" t="str">
        <f>IF(B14="","",IF(COUNTIF(女登録!$A$1:$A$708,B14)=0,"追加",""))</f>
        <v/>
      </c>
      <c r="Q14" s="15" t="e">
        <f>所属データ!$A$20</f>
        <v>#N/A</v>
      </c>
      <c r="R14" s="15" t="str">
        <f t="shared" si="4"/>
        <v/>
      </c>
      <c r="S14" s="15" t="str">
        <f t="shared" si="5"/>
        <v/>
      </c>
      <c r="T14" s="15">
        <f t="shared" si="6"/>
        <v>0</v>
      </c>
    </row>
    <row r="15" spans="1:31" ht="14.25" customHeight="1" thickBot="1" x14ac:dyDescent="0.25">
      <c r="A15" s="85">
        <v>10</v>
      </c>
      <c r="B15" s="54"/>
      <c r="C15" s="74" t="str">
        <f t="shared" si="0"/>
        <v/>
      </c>
      <c r="D15" s="74" t="str">
        <f t="shared" si="1"/>
        <v/>
      </c>
      <c r="E15" s="75" t="str">
        <f t="shared" si="2"/>
        <v/>
      </c>
      <c r="F15" s="127" t="str">
        <f t="shared" si="3"/>
        <v/>
      </c>
      <c r="G15" s="60"/>
      <c r="H15" s="61"/>
      <c r="I15" s="60"/>
      <c r="J15" s="61"/>
      <c r="K15" s="154"/>
      <c r="L15" s="154"/>
      <c r="M15" s="154"/>
      <c r="N15" s="64"/>
      <c r="O15" s="141"/>
      <c r="P15" s="15" t="str">
        <f>IF(B15="","",IF(COUNTIF(女登録!$A$1:$A$708,B15)=0,"追加",""))</f>
        <v/>
      </c>
      <c r="Q15" s="15" t="e">
        <f>所属データ!$A$20</f>
        <v>#N/A</v>
      </c>
      <c r="R15" s="15" t="str">
        <f t="shared" si="4"/>
        <v/>
      </c>
      <c r="S15" s="15" t="str">
        <f t="shared" si="5"/>
        <v/>
      </c>
      <c r="T15" s="15">
        <f t="shared" si="6"/>
        <v>0</v>
      </c>
    </row>
    <row r="16" spans="1:31" ht="14.25" customHeight="1" x14ac:dyDescent="0.2">
      <c r="A16" s="83">
        <v>11</v>
      </c>
      <c r="B16" s="53"/>
      <c r="C16" s="70" t="str">
        <f t="shared" si="0"/>
        <v/>
      </c>
      <c r="D16" s="70" t="str">
        <f t="shared" si="1"/>
        <v/>
      </c>
      <c r="E16" s="71" t="str">
        <f t="shared" si="2"/>
        <v/>
      </c>
      <c r="F16" s="125" t="str">
        <f t="shared" si="3"/>
        <v/>
      </c>
      <c r="G16" s="56"/>
      <c r="H16" s="57"/>
      <c r="I16" s="56"/>
      <c r="J16" s="57"/>
      <c r="K16" s="152"/>
      <c r="L16" s="152"/>
      <c r="M16" s="152"/>
      <c r="N16" s="62"/>
      <c r="O16" s="139"/>
      <c r="P16" s="15" t="str">
        <f>IF(B16="","",IF(COUNTIF(女登録!$A$1:$A$708,B16)=0,"追加",""))</f>
        <v/>
      </c>
      <c r="Q16" s="15" t="e">
        <f>所属データ!$A$20</f>
        <v>#N/A</v>
      </c>
      <c r="R16" s="15" t="str">
        <f t="shared" si="4"/>
        <v/>
      </c>
      <c r="S16" s="15" t="str">
        <f t="shared" si="5"/>
        <v/>
      </c>
      <c r="T16" s="15">
        <f t="shared" si="6"/>
        <v>0</v>
      </c>
    </row>
    <row r="17" spans="1:20" ht="14.25" customHeight="1" x14ac:dyDescent="0.2">
      <c r="A17" s="84">
        <v>12</v>
      </c>
      <c r="B17" s="55"/>
      <c r="C17" s="72" t="str">
        <f t="shared" si="0"/>
        <v/>
      </c>
      <c r="D17" s="72" t="str">
        <f t="shared" si="1"/>
        <v/>
      </c>
      <c r="E17" s="73" t="str">
        <f t="shared" si="2"/>
        <v/>
      </c>
      <c r="F17" s="125" t="str">
        <f t="shared" si="3"/>
        <v/>
      </c>
      <c r="G17" s="58"/>
      <c r="H17" s="59"/>
      <c r="I17" s="58"/>
      <c r="J17" s="59"/>
      <c r="K17" s="153"/>
      <c r="L17" s="153"/>
      <c r="M17" s="153"/>
      <c r="N17" s="63"/>
      <c r="O17" s="140"/>
      <c r="P17" s="15" t="str">
        <f>IF(B17="","",IF(COUNTIF(女登録!$A$1:$A$708,B17)=0,"追加",""))</f>
        <v/>
      </c>
      <c r="Q17" s="15" t="e">
        <f>所属データ!$A$20</f>
        <v>#N/A</v>
      </c>
      <c r="R17" s="15" t="str">
        <f t="shared" si="4"/>
        <v/>
      </c>
      <c r="S17" s="15" t="str">
        <f t="shared" si="5"/>
        <v/>
      </c>
      <c r="T17" s="15">
        <f t="shared" si="6"/>
        <v>0</v>
      </c>
    </row>
    <row r="18" spans="1:20" ht="14.25" customHeight="1" x14ac:dyDescent="0.2">
      <c r="A18" s="84">
        <v>13</v>
      </c>
      <c r="B18" s="55"/>
      <c r="C18" s="72" t="str">
        <f t="shared" si="0"/>
        <v/>
      </c>
      <c r="D18" s="72" t="str">
        <f t="shared" si="1"/>
        <v/>
      </c>
      <c r="E18" s="73" t="str">
        <f t="shared" si="2"/>
        <v/>
      </c>
      <c r="F18" s="125" t="str">
        <f t="shared" si="3"/>
        <v/>
      </c>
      <c r="G18" s="58"/>
      <c r="H18" s="59"/>
      <c r="I18" s="58"/>
      <c r="J18" s="59"/>
      <c r="K18" s="153"/>
      <c r="L18" s="153"/>
      <c r="M18" s="153"/>
      <c r="N18" s="63"/>
      <c r="O18" s="140"/>
      <c r="P18" s="15" t="str">
        <f>IF(B18="","",IF(COUNTIF(女登録!$A$1:$A$708,B18)=0,"追加",""))</f>
        <v/>
      </c>
      <c r="Q18" s="15" t="e">
        <f>所属データ!$A$20</f>
        <v>#N/A</v>
      </c>
      <c r="R18" s="15" t="str">
        <f t="shared" si="4"/>
        <v/>
      </c>
      <c r="S18" s="15" t="str">
        <f t="shared" si="5"/>
        <v/>
      </c>
      <c r="T18" s="15">
        <f t="shared" si="6"/>
        <v>0</v>
      </c>
    </row>
    <row r="19" spans="1:20" ht="14.25" customHeight="1" x14ac:dyDescent="0.2">
      <c r="A19" s="84">
        <v>14</v>
      </c>
      <c r="B19" s="55"/>
      <c r="C19" s="72" t="str">
        <f t="shared" si="0"/>
        <v/>
      </c>
      <c r="D19" s="72" t="str">
        <f t="shared" si="1"/>
        <v/>
      </c>
      <c r="E19" s="73" t="str">
        <f t="shared" si="2"/>
        <v/>
      </c>
      <c r="F19" s="125" t="str">
        <f t="shared" si="3"/>
        <v/>
      </c>
      <c r="G19" s="58"/>
      <c r="H19" s="59"/>
      <c r="I19" s="58"/>
      <c r="J19" s="59"/>
      <c r="K19" s="153"/>
      <c r="L19" s="153"/>
      <c r="M19" s="153"/>
      <c r="N19" s="63"/>
      <c r="O19" s="140"/>
      <c r="P19" s="15" t="str">
        <f>IF(B19="","",IF(COUNTIF(女登録!$A$1:$A$708,B19)=0,"追加",""))</f>
        <v/>
      </c>
      <c r="Q19" s="15" t="e">
        <f>所属データ!$A$20</f>
        <v>#N/A</v>
      </c>
      <c r="R19" s="15" t="str">
        <f t="shared" si="4"/>
        <v/>
      </c>
      <c r="S19" s="15" t="str">
        <f t="shared" si="5"/>
        <v/>
      </c>
      <c r="T19" s="15">
        <f t="shared" si="6"/>
        <v>0</v>
      </c>
    </row>
    <row r="20" spans="1:20" ht="14.25" customHeight="1" thickBot="1" x14ac:dyDescent="0.25">
      <c r="A20" s="85">
        <v>15</v>
      </c>
      <c r="B20" s="54"/>
      <c r="C20" s="74" t="str">
        <f t="shared" si="0"/>
        <v/>
      </c>
      <c r="D20" s="74" t="str">
        <f t="shared" si="1"/>
        <v/>
      </c>
      <c r="E20" s="75" t="str">
        <f t="shared" si="2"/>
        <v/>
      </c>
      <c r="F20" s="127" t="str">
        <f t="shared" si="3"/>
        <v/>
      </c>
      <c r="G20" s="60"/>
      <c r="H20" s="61"/>
      <c r="I20" s="60"/>
      <c r="J20" s="61"/>
      <c r="K20" s="154"/>
      <c r="L20" s="154"/>
      <c r="M20" s="154"/>
      <c r="N20" s="64"/>
      <c r="O20" s="141"/>
      <c r="P20" s="15" t="str">
        <f>IF(B20="","",IF(COUNTIF(女登録!$A$1:$A$708,B20)=0,"追加",""))</f>
        <v/>
      </c>
      <c r="Q20" s="15" t="e">
        <f>所属データ!$A$20</f>
        <v>#N/A</v>
      </c>
      <c r="R20" s="15" t="str">
        <f t="shared" si="4"/>
        <v/>
      </c>
      <c r="S20" s="15" t="str">
        <f t="shared" si="5"/>
        <v/>
      </c>
      <c r="T20" s="15">
        <f t="shared" si="6"/>
        <v>0</v>
      </c>
    </row>
    <row r="21" spans="1:20" ht="14.25" customHeight="1" x14ac:dyDescent="0.2">
      <c r="A21" s="83">
        <v>16</v>
      </c>
      <c r="B21" s="53"/>
      <c r="C21" s="70" t="str">
        <f t="shared" si="0"/>
        <v/>
      </c>
      <c r="D21" s="70" t="str">
        <f t="shared" si="1"/>
        <v/>
      </c>
      <c r="E21" s="71" t="str">
        <f t="shared" si="2"/>
        <v/>
      </c>
      <c r="F21" s="125" t="str">
        <f t="shared" si="3"/>
        <v/>
      </c>
      <c r="G21" s="56"/>
      <c r="H21" s="57"/>
      <c r="I21" s="56"/>
      <c r="J21" s="57"/>
      <c r="K21" s="152"/>
      <c r="L21" s="152"/>
      <c r="M21" s="152"/>
      <c r="N21" s="62"/>
      <c r="O21" s="139"/>
      <c r="P21" s="15" t="str">
        <f>IF(B21="","",IF(COUNTIF(女登録!$A$1:$A$708,B21)=0,"追加",""))</f>
        <v/>
      </c>
      <c r="Q21" s="15" t="e">
        <f>所属データ!$A$20</f>
        <v>#N/A</v>
      </c>
      <c r="R21" s="15" t="str">
        <f t="shared" si="4"/>
        <v/>
      </c>
      <c r="S21" s="15" t="str">
        <f t="shared" si="5"/>
        <v/>
      </c>
      <c r="T21" s="15">
        <f t="shared" si="6"/>
        <v>0</v>
      </c>
    </row>
    <row r="22" spans="1:20" ht="14.25" customHeight="1" x14ac:dyDescent="0.2">
      <c r="A22" s="84">
        <v>17</v>
      </c>
      <c r="B22" s="55"/>
      <c r="C22" s="72" t="str">
        <f t="shared" si="0"/>
        <v/>
      </c>
      <c r="D22" s="72" t="str">
        <f t="shared" si="1"/>
        <v/>
      </c>
      <c r="E22" s="73" t="str">
        <f t="shared" si="2"/>
        <v/>
      </c>
      <c r="F22" s="125" t="str">
        <f t="shared" si="3"/>
        <v/>
      </c>
      <c r="G22" s="58"/>
      <c r="H22" s="59"/>
      <c r="I22" s="58"/>
      <c r="J22" s="59"/>
      <c r="K22" s="153"/>
      <c r="L22" s="153"/>
      <c r="M22" s="153"/>
      <c r="N22" s="63"/>
      <c r="O22" s="140"/>
      <c r="P22" s="15" t="str">
        <f>IF(B22="","",IF(COUNTIF(女登録!$A$1:$A$708,B22)=0,"追加",""))</f>
        <v/>
      </c>
      <c r="Q22" s="15" t="e">
        <f>所属データ!$A$20</f>
        <v>#N/A</v>
      </c>
      <c r="R22" s="15" t="str">
        <f t="shared" si="4"/>
        <v/>
      </c>
      <c r="S22" s="15" t="str">
        <f t="shared" si="5"/>
        <v/>
      </c>
      <c r="T22" s="15">
        <f t="shared" si="6"/>
        <v>0</v>
      </c>
    </row>
    <row r="23" spans="1:20" ht="14.25" customHeight="1" x14ac:dyDescent="0.2">
      <c r="A23" s="84">
        <v>18</v>
      </c>
      <c r="B23" s="55"/>
      <c r="C23" s="72" t="str">
        <f t="shared" si="0"/>
        <v/>
      </c>
      <c r="D23" s="72" t="str">
        <f t="shared" si="1"/>
        <v/>
      </c>
      <c r="E23" s="73" t="str">
        <f t="shared" si="2"/>
        <v/>
      </c>
      <c r="F23" s="125" t="str">
        <f t="shared" si="3"/>
        <v/>
      </c>
      <c r="G23" s="58"/>
      <c r="H23" s="59"/>
      <c r="I23" s="58"/>
      <c r="J23" s="59"/>
      <c r="K23" s="153"/>
      <c r="L23" s="153"/>
      <c r="M23" s="153"/>
      <c r="N23" s="63"/>
      <c r="O23" s="140"/>
      <c r="P23" s="15" t="str">
        <f>IF(B23="","",IF(COUNTIF(女登録!$A$1:$A$708,B23)=0,"追加",""))</f>
        <v/>
      </c>
      <c r="Q23" s="15" t="e">
        <f>所属データ!$A$20</f>
        <v>#N/A</v>
      </c>
      <c r="R23" s="15" t="str">
        <f t="shared" si="4"/>
        <v/>
      </c>
      <c r="S23" s="15" t="str">
        <f t="shared" si="5"/>
        <v/>
      </c>
      <c r="T23" s="15">
        <f t="shared" si="6"/>
        <v>0</v>
      </c>
    </row>
    <row r="24" spans="1:20" ht="14.25" customHeight="1" x14ac:dyDescent="0.2">
      <c r="A24" s="84">
        <v>19</v>
      </c>
      <c r="B24" s="55"/>
      <c r="C24" s="72" t="str">
        <f t="shared" si="0"/>
        <v/>
      </c>
      <c r="D24" s="72" t="str">
        <f t="shared" si="1"/>
        <v/>
      </c>
      <c r="E24" s="73" t="str">
        <f t="shared" si="2"/>
        <v/>
      </c>
      <c r="F24" s="125" t="str">
        <f t="shared" si="3"/>
        <v/>
      </c>
      <c r="G24" s="58"/>
      <c r="H24" s="59"/>
      <c r="I24" s="58"/>
      <c r="J24" s="59"/>
      <c r="K24" s="153"/>
      <c r="L24" s="153"/>
      <c r="M24" s="153"/>
      <c r="N24" s="63"/>
      <c r="O24" s="140"/>
      <c r="P24" s="15" t="str">
        <f>IF(B24="","",IF(COUNTIF(女登録!$A$1:$A$708,B24)=0,"追加",""))</f>
        <v/>
      </c>
      <c r="Q24" s="15" t="e">
        <f>所属データ!$A$20</f>
        <v>#N/A</v>
      </c>
      <c r="R24" s="15" t="str">
        <f t="shared" si="4"/>
        <v/>
      </c>
      <c r="S24" s="15" t="str">
        <f t="shared" si="5"/>
        <v/>
      </c>
      <c r="T24" s="15">
        <f t="shared" si="6"/>
        <v>0</v>
      </c>
    </row>
    <row r="25" spans="1:20" ht="14.25" customHeight="1" thickBot="1" x14ac:dyDescent="0.25">
      <c r="A25" s="85">
        <v>20</v>
      </c>
      <c r="B25" s="54"/>
      <c r="C25" s="74" t="str">
        <f t="shared" si="0"/>
        <v/>
      </c>
      <c r="D25" s="74" t="str">
        <f t="shared" si="1"/>
        <v/>
      </c>
      <c r="E25" s="75" t="str">
        <f t="shared" si="2"/>
        <v/>
      </c>
      <c r="F25" s="127" t="str">
        <f t="shared" si="3"/>
        <v/>
      </c>
      <c r="G25" s="60"/>
      <c r="H25" s="61"/>
      <c r="I25" s="60"/>
      <c r="J25" s="61"/>
      <c r="K25" s="154"/>
      <c r="L25" s="154"/>
      <c r="M25" s="154"/>
      <c r="N25" s="64"/>
      <c r="O25" s="141"/>
      <c r="P25" s="15" t="str">
        <f>IF(B25="","",IF(COUNTIF(女登録!$A$1:$A$708,B25)=0,"追加",""))</f>
        <v/>
      </c>
      <c r="Q25" s="15" t="e">
        <f>所属データ!$A$20</f>
        <v>#N/A</v>
      </c>
      <c r="R25" s="15" t="str">
        <f t="shared" si="4"/>
        <v/>
      </c>
      <c r="S25" s="15" t="str">
        <f t="shared" si="5"/>
        <v/>
      </c>
      <c r="T25" s="15">
        <f t="shared" si="6"/>
        <v>0</v>
      </c>
    </row>
    <row r="26" spans="1:20" ht="14.25" customHeight="1" x14ac:dyDescent="0.2">
      <c r="A26" s="83">
        <v>21</v>
      </c>
      <c r="B26" s="53"/>
      <c r="C26" s="70" t="str">
        <f t="shared" si="0"/>
        <v/>
      </c>
      <c r="D26" s="70" t="str">
        <f t="shared" si="1"/>
        <v/>
      </c>
      <c r="E26" s="71" t="str">
        <f t="shared" si="2"/>
        <v/>
      </c>
      <c r="F26" s="125" t="str">
        <f t="shared" si="3"/>
        <v/>
      </c>
      <c r="G26" s="56"/>
      <c r="H26" s="57"/>
      <c r="I26" s="56"/>
      <c r="J26" s="57"/>
      <c r="K26" s="152"/>
      <c r="L26" s="152"/>
      <c r="M26" s="152"/>
      <c r="N26" s="62"/>
      <c r="O26" s="139"/>
      <c r="P26" s="15" t="str">
        <f>IF(B26="","",IF(COUNTIF(女登録!$A$1:$A$708,B26)=0,"追加",""))</f>
        <v/>
      </c>
      <c r="Q26" s="15" t="e">
        <f>所属データ!$A$20</f>
        <v>#N/A</v>
      </c>
      <c r="R26" s="15" t="str">
        <f t="shared" si="4"/>
        <v/>
      </c>
      <c r="S26" s="15" t="str">
        <f t="shared" si="5"/>
        <v/>
      </c>
      <c r="T26" s="15">
        <f t="shared" si="6"/>
        <v>0</v>
      </c>
    </row>
    <row r="27" spans="1:20" ht="14.25" customHeight="1" x14ac:dyDescent="0.2">
      <c r="A27" s="84">
        <v>22</v>
      </c>
      <c r="B27" s="55"/>
      <c r="C27" s="72" t="str">
        <f t="shared" si="0"/>
        <v/>
      </c>
      <c r="D27" s="72" t="str">
        <f t="shared" si="1"/>
        <v/>
      </c>
      <c r="E27" s="73" t="str">
        <f t="shared" si="2"/>
        <v/>
      </c>
      <c r="F27" s="125" t="str">
        <f t="shared" si="3"/>
        <v/>
      </c>
      <c r="G27" s="58"/>
      <c r="H27" s="59"/>
      <c r="I27" s="58"/>
      <c r="J27" s="59"/>
      <c r="K27" s="153"/>
      <c r="L27" s="153"/>
      <c r="M27" s="153"/>
      <c r="N27" s="63"/>
      <c r="O27" s="140"/>
      <c r="P27" s="15" t="str">
        <f>IF(B27="","",IF(COUNTIF(女登録!$A$1:$A$708,B27)=0,"追加",""))</f>
        <v/>
      </c>
      <c r="Q27" s="15" t="e">
        <f>所属データ!$A$20</f>
        <v>#N/A</v>
      </c>
      <c r="R27" s="15" t="str">
        <f t="shared" si="4"/>
        <v/>
      </c>
      <c r="S27" s="15" t="str">
        <f t="shared" si="5"/>
        <v/>
      </c>
      <c r="T27" s="15">
        <f t="shared" si="6"/>
        <v>0</v>
      </c>
    </row>
    <row r="28" spans="1:20" ht="14.25" customHeight="1" x14ac:dyDescent="0.2">
      <c r="A28" s="84">
        <v>23</v>
      </c>
      <c r="B28" s="55"/>
      <c r="C28" s="72" t="str">
        <f t="shared" si="0"/>
        <v/>
      </c>
      <c r="D28" s="72" t="str">
        <f t="shared" si="1"/>
        <v/>
      </c>
      <c r="E28" s="73" t="str">
        <f t="shared" si="2"/>
        <v/>
      </c>
      <c r="F28" s="125" t="str">
        <f t="shared" si="3"/>
        <v/>
      </c>
      <c r="G28" s="58"/>
      <c r="H28" s="59"/>
      <c r="I28" s="58"/>
      <c r="J28" s="59"/>
      <c r="K28" s="153"/>
      <c r="L28" s="153"/>
      <c r="M28" s="153"/>
      <c r="N28" s="63"/>
      <c r="O28" s="140"/>
      <c r="P28" s="15" t="str">
        <f>IF(B28="","",IF(COUNTIF(女登録!$A$1:$A$708,B28)=0,"追加",""))</f>
        <v/>
      </c>
      <c r="Q28" s="15" t="e">
        <f>所属データ!$A$20</f>
        <v>#N/A</v>
      </c>
      <c r="R28" s="15" t="str">
        <f t="shared" si="4"/>
        <v/>
      </c>
      <c r="S28" s="15" t="str">
        <f t="shared" si="5"/>
        <v/>
      </c>
      <c r="T28" s="15">
        <f t="shared" si="6"/>
        <v>0</v>
      </c>
    </row>
    <row r="29" spans="1:20" ht="14.25" customHeight="1" x14ac:dyDescent="0.2">
      <c r="A29" s="84">
        <v>24</v>
      </c>
      <c r="B29" s="55"/>
      <c r="C29" s="72" t="str">
        <f t="shared" si="0"/>
        <v/>
      </c>
      <c r="D29" s="72" t="str">
        <f t="shared" si="1"/>
        <v/>
      </c>
      <c r="E29" s="73" t="str">
        <f t="shared" si="2"/>
        <v/>
      </c>
      <c r="F29" s="125" t="str">
        <f t="shared" si="3"/>
        <v/>
      </c>
      <c r="G29" s="58"/>
      <c r="H29" s="59"/>
      <c r="I29" s="58"/>
      <c r="J29" s="59"/>
      <c r="K29" s="153"/>
      <c r="L29" s="153"/>
      <c r="M29" s="153"/>
      <c r="N29" s="63"/>
      <c r="O29" s="140"/>
      <c r="P29" s="15" t="str">
        <f>IF(B29="","",IF(COUNTIF(女登録!$A$1:$A$708,B29)=0,"追加",""))</f>
        <v/>
      </c>
      <c r="Q29" s="15" t="e">
        <f>所属データ!$A$20</f>
        <v>#N/A</v>
      </c>
      <c r="R29" s="15" t="str">
        <f t="shared" si="4"/>
        <v/>
      </c>
      <c r="S29" s="15" t="str">
        <f t="shared" si="5"/>
        <v/>
      </c>
      <c r="T29" s="15">
        <f t="shared" si="6"/>
        <v>0</v>
      </c>
    </row>
    <row r="30" spans="1:20" ht="14.25" customHeight="1" thickBot="1" x14ac:dyDescent="0.25">
      <c r="A30" s="85">
        <v>25</v>
      </c>
      <c r="B30" s="54"/>
      <c r="C30" s="74" t="str">
        <f t="shared" si="0"/>
        <v/>
      </c>
      <c r="D30" s="74" t="str">
        <f t="shared" si="1"/>
        <v/>
      </c>
      <c r="E30" s="75" t="str">
        <f t="shared" si="2"/>
        <v/>
      </c>
      <c r="F30" s="127" t="str">
        <f t="shared" si="3"/>
        <v/>
      </c>
      <c r="G30" s="60"/>
      <c r="H30" s="61"/>
      <c r="I30" s="60"/>
      <c r="J30" s="61"/>
      <c r="K30" s="154"/>
      <c r="L30" s="154"/>
      <c r="M30" s="154"/>
      <c r="N30" s="64"/>
      <c r="O30" s="141"/>
      <c r="P30" s="15" t="str">
        <f>IF(B30="","",IF(COUNTIF(女登録!$A$1:$A$708,B30)=0,"追加",""))</f>
        <v/>
      </c>
      <c r="Q30" s="15" t="e">
        <f>所属データ!$A$20</f>
        <v>#N/A</v>
      </c>
      <c r="R30" s="15" t="str">
        <f t="shared" si="4"/>
        <v/>
      </c>
      <c r="S30" s="15" t="str">
        <f t="shared" si="5"/>
        <v/>
      </c>
      <c r="T30" s="15">
        <f t="shared" si="6"/>
        <v>0</v>
      </c>
    </row>
    <row r="31" spans="1:20" ht="14.25" customHeight="1" x14ac:dyDescent="0.2">
      <c r="A31" s="83">
        <v>26</v>
      </c>
      <c r="B31" s="53"/>
      <c r="C31" s="70" t="str">
        <f t="shared" si="0"/>
        <v/>
      </c>
      <c r="D31" s="70" t="str">
        <f t="shared" si="1"/>
        <v/>
      </c>
      <c r="E31" s="71" t="str">
        <f t="shared" si="2"/>
        <v/>
      </c>
      <c r="F31" s="125" t="str">
        <f t="shared" si="3"/>
        <v/>
      </c>
      <c r="G31" s="56"/>
      <c r="H31" s="57"/>
      <c r="I31" s="56"/>
      <c r="J31" s="57"/>
      <c r="K31" s="152"/>
      <c r="L31" s="152"/>
      <c r="M31" s="152"/>
      <c r="N31" s="62"/>
      <c r="O31" s="139"/>
      <c r="P31" s="15" t="str">
        <f>IF(B31="","",IF(COUNTIF(女登録!$A$1:$A$708,B31)=0,"追加",""))</f>
        <v/>
      </c>
      <c r="Q31" s="15" t="e">
        <f>所属データ!$A$20</f>
        <v>#N/A</v>
      </c>
      <c r="R31" s="15" t="str">
        <f t="shared" si="4"/>
        <v/>
      </c>
      <c r="S31" s="15" t="str">
        <f t="shared" si="5"/>
        <v/>
      </c>
      <c r="T31" s="15">
        <f t="shared" si="6"/>
        <v>0</v>
      </c>
    </row>
    <row r="32" spans="1:20" ht="14.25" customHeight="1" x14ac:dyDescent="0.2">
      <c r="A32" s="84">
        <v>27</v>
      </c>
      <c r="B32" s="55"/>
      <c r="C32" s="72" t="str">
        <f t="shared" si="0"/>
        <v/>
      </c>
      <c r="D32" s="72" t="str">
        <f t="shared" si="1"/>
        <v/>
      </c>
      <c r="E32" s="73" t="str">
        <f t="shared" si="2"/>
        <v/>
      </c>
      <c r="F32" s="125" t="str">
        <f t="shared" si="3"/>
        <v/>
      </c>
      <c r="G32" s="58"/>
      <c r="H32" s="59"/>
      <c r="I32" s="58"/>
      <c r="J32" s="59"/>
      <c r="K32" s="153"/>
      <c r="L32" s="153"/>
      <c r="M32" s="153"/>
      <c r="N32" s="63"/>
      <c r="O32" s="140"/>
      <c r="P32" s="15" t="str">
        <f>IF(B32="","",IF(COUNTIF(女登録!$A$1:$A$708,B32)=0,"追加",""))</f>
        <v/>
      </c>
      <c r="Q32" s="15" t="e">
        <f>所属データ!$A$20</f>
        <v>#N/A</v>
      </c>
      <c r="R32" s="15" t="str">
        <f t="shared" si="4"/>
        <v/>
      </c>
      <c r="S32" s="15" t="str">
        <f t="shared" si="5"/>
        <v/>
      </c>
      <c r="T32" s="15">
        <f t="shared" si="6"/>
        <v>0</v>
      </c>
    </row>
    <row r="33" spans="1:20" ht="14.25" customHeight="1" x14ac:dyDescent="0.2">
      <c r="A33" s="84">
        <v>28</v>
      </c>
      <c r="B33" s="55"/>
      <c r="C33" s="72" t="str">
        <f t="shared" si="0"/>
        <v/>
      </c>
      <c r="D33" s="72" t="str">
        <f t="shared" si="1"/>
        <v/>
      </c>
      <c r="E33" s="73" t="str">
        <f t="shared" si="2"/>
        <v/>
      </c>
      <c r="F33" s="125" t="str">
        <f t="shared" si="3"/>
        <v/>
      </c>
      <c r="G33" s="58"/>
      <c r="H33" s="59"/>
      <c r="I33" s="58"/>
      <c r="J33" s="59"/>
      <c r="K33" s="153"/>
      <c r="L33" s="153"/>
      <c r="M33" s="153"/>
      <c r="N33" s="63"/>
      <c r="O33" s="140"/>
      <c r="P33" s="15" t="str">
        <f>IF(B33="","",IF(COUNTIF(女登録!$A$1:$A$708,B33)=0,"追加",""))</f>
        <v/>
      </c>
      <c r="Q33" s="15" t="e">
        <f>所属データ!$A$20</f>
        <v>#N/A</v>
      </c>
      <c r="R33" s="15" t="str">
        <f t="shared" si="4"/>
        <v/>
      </c>
      <c r="S33" s="15" t="str">
        <f t="shared" si="5"/>
        <v/>
      </c>
      <c r="T33" s="15">
        <f t="shared" si="6"/>
        <v>0</v>
      </c>
    </row>
    <row r="34" spans="1:20" ht="14.25" customHeight="1" x14ac:dyDescent="0.2">
      <c r="A34" s="84">
        <v>29</v>
      </c>
      <c r="B34" s="55"/>
      <c r="C34" s="72" t="str">
        <f t="shared" si="0"/>
        <v/>
      </c>
      <c r="D34" s="72" t="str">
        <f t="shared" si="1"/>
        <v/>
      </c>
      <c r="E34" s="73" t="str">
        <f t="shared" si="2"/>
        <v/>
      </c>
      <c r="F34" s="125" t="str">
        <f t="shared" si="3"/>
        <v/>
      </c>
      <c r="G34" s="58"/>
      <c r="H34" s="59"/>
      <c r="I34" s="58"/>
      <c r="J34" s="59"/>
      <c r="K34" s="153"/>
      <c r="L34" s="153"/>
      <c r="M34" s="153"/>
      <c r="N34" s="63"/>
      <c r="O34" s="140"/>
      <c r="P34" s="15" t="str">
        <f>IF(B34="","",IF(COUNTIF(女登録!$A$1:$A$708,B34)=0,"追加",""))</f>
        <v/>
      </c>
      <c r="Q34" s="15" t="e">
        <f>所属データ!$A$20</f>
        <v>#N/A</v>
      </c>
      <c r="R34" s="15" t="str">
        <f t="shared" si="4"/>
        <v/>
      </c>
      <c r="S34" s="15" t="str">
        <f t="shared" si="5"/>
        <v/>
      </c>
      <c r="T34" s="15">
        <f t="shared" si="6"/>
        <v>0</v>
      </c>
    </row>
    <row r="35" spans="1:20" ht="14.25" customHeight="1" thickBot="1" x14ac:dyDescent="0.25">
      <c r="A35" s="85">
        <v>30</v>
      </c>
      <c r="B35" s="54"/>
      <c r="C35" s="74" t="str">
        <f t="shared" si="0"/>
        <v/>
      </c>
      <c r="D35" s="74" t="str">
        <f t="shared" si="1"/>
        <v/>
      </c>
      <c r="E35" s="75" t="str">
        <f t="shared" si="2"/>
        <v/>
      </c>
      <c r="F35" s="127" t="str">
        <f t="shared" si="3"/>
        <v/>
      </c>
      <c r="G35" s="60"/>
      <c r="H35" s="61"/>
      <c r="I35" s="60"/>
      <c r="J35" s="61"/>
      <c r="K35" s="154"/>
      <c r="L35" s="154"/>
      <c r="M35" s="154"/>
      <c r="N35" s="64"/>
      <c r="O35" s="141"/>
      <c r="P35" s="15" t="str">
        <f>IF(B35="","",IF(COUNTIF(女登録!$A$1:$A$708,B35)=0,"追加",""))</f>
        <v/>
      </c>
      <c r="Q35" s="15" t="e">
        <f>所属データ!$A$20</f>
        <v>#N/A</v>
      </c>
      <c r="R35" s="15" t="str">
        <f t="shared" si="4"/>
        <v/>
      </c>
      <c r="S35" s="15" t="str">
        <f t="shared" si="5"/>
        <v/>
      </c>
      <c r="T35" s="15">
        <f t="shared" si="6"/>
        <v>0</v>
      </c>
    </row>
    <row r="36" spans="1:20" ht="14.25" customHeight="1" x14ac:dyDescent="0.2">
      <c r="A36" s="83">
        <v>31</v>
      </c>
      <c r="B36" s="53"/>
      <c r="C36" s="70" t="str">
        <f t="shared" si="0"/>
        <v/>
      </c>
      <c r="D36" s="70" t="str">
        <f t="shared" si="1"/>
        <v/>
      </c>
      <c r="E36" s="71" t="str">
        <f t="shared" si="2"/>
        <v/>
      </c>
      <c r="F36" s="125" t="str">
        <f t="shared" si="3"/>
        <v/>
      </c>
      <c r="G36" s="56"/>
      <c r="H36" s="57"/>
      <c r="I36" s="56"/>
      <c r="J36" s="57"/>
      <c r="K36" s="152"/>
      <c r="L36" s="152"/>
      <c r="M36" s="152"/>
      <c r="N36" s="62"/>
      <c r="O36" s="139"/>
      <c r="P36" s="15" t="str">
        <f>IF(B36="","",IF(COUNTIF(女登録!$A$1:$A$708,B36)=0,"追加",""))</f>
        <v/>
      </c>
      <c r="Q36" s="15" t="e">
        <f>所属データ!$A$20</f>
        <v>#N/A</v>
      </c>
      <c r="R36" s="15" t="str">
        <f t="shared" si="4"/>
        <v/>
      </c>
      <c r="S36" s="15" t="str">
        <f t="shared" si="5"/>
        <v/>
      </c>
      <c r="T36" s="15">
        <f t="shared" si="6"/>
        <v>0</v>
      </c>
    </row>
    <row r="37" spans="1:20" ht="14.25" customHeight="1" x14ac:dyDescent="0.2">
      <c r="A37" s="84">
        <v>32</v>
      </c>
      <c r="B37" s="55"/>
      <c r="C37" s="72" t="str">
        <f t="shared" si="0"/>
        <v/>
      </c>
      <c r="D37" s="72" t="str">
        <f t="shared" si="1"/>
        <v/>
      </c>
      <c r="E37" s="73" t="str">
        <f t="shared" si="2"/>
        <v/>
      </c>
      <c r="F37" s="125" t="str">
        <f t="shared" si="3"/>
        <v/>
      </c>
      <c r="G37" s="58"/>
      <c r="H37" s="59"/>
      <c r="I37" s="58"/>
      <c r="J37" s="59"/>
      <c r="K37" s="153"/>
      <c r="L37" s="153"/>
      <c r="M37" s="153"/>
      <c r="N37" s="63"/>
      <c r="O37" s="140"/>
      <c r="P37" s="15" t="str">
        <f>IF(B37="","",IF(COUNTIF(女登録!$A$1:$A$708,B37)=0,"追加",""))</f>
        <v/>
      </c>
      <c r="Q37" s="15" t="e">
        <f>所属データ!$A$20</f>
        <v>#N/A</v>
      </c>
      <c r="R37" s="15" t="str">
        <f t="shared" si="4"/>
        <v/>
      </c>
      <c r="S37" s="15" t="str">
        <f t="shared" si="5"/>
        <v/>
      </c>
      <c r="T37" s="15">
        <f t="shared" si="6"/>
        <v>0</v>
      </c>
    </row>
    <row r="38" spans="1:20" ht="14.25" customHeight="1" x14ac:dyDescent="0.2">
      <c r="A38" s="84">
        <v>33</v>
      </c>
      <c r="B38" s="55"/>
      <c r="C38" s="72" t="str">
        <f t="shared" si="0"/>
        <v/>
      </c>
      <c r="D38" s="72" t="str">
        <f t="shared" si="1"/>
        <v/>
      </c>
      <c r="E38" s="73" t="str">
        <f t="shared" si="2"/>
        <v/>
      </c>
      <c r="F38" s="125" t="str">
        <f t="shared" si="3"/>
        <v/>
      </c>
      <c r="G38" s="58"/>
      <c r="H38" s="59"/>
      <c r="I38" s="58"/>
      <c r="J38" s="59"/>
      <c r="K38" s="153"/>
      <c r="L38" s="153"/>
      <c r="M38" s="153"/>
      <c r="N38" s="63"/>
      <c r="O38" s="140"/>
      <c r="P38" s="15" t="str">
        <f>IF(B38="","",IF(COUNTIF(女登録!$A$1:$A$708,B38)=0,"追加",""))</f>
        <v/>
      </c>
      <c r="Q38" s="15" t="e">
        <f>所属データ!$A$20</f>
        <v>#N/A</v>
      </c>
      <c r="R38" s="15" t="str">
        <f t="shared" si="4"/>
        <v/>
      </c>
      <c r="S38" s="15" t="str">
        <f t="shared" si="5"/>
        <v/>
      </c>
      <c r="T38" s="15">
        <f t="shared" si="6"/>
        <v>0</v>
      </c>
    </row>
    <row r="39" spans="1:20" ht="14.25" customHeight="1" x14ac:dyDescent="0.2">
      <c r="A39" s="84">
        <v>34</v>
      </c>
      <c r="B39" s="55"/>
      <c r="C39" s="72" t="str">
        <f t="shared" si="0"/>
        <v/>
      </c>
      <c r="D39" s="72" t="str">
        <f t="shared" si="1"/>
        <v/>
      </c>
      <c r="E39" s="73" t="str">
        <f t="shared" si="2"/>
        <v/>
      </c>
      <c r="F39" s="125" t="str">
        <f t="shared" si="3"/>
        <v/>
      </c>
      <c r="G39" s="58"/>
      <c r="H39" s="59"/>
      <c r="I39" s="58"/>
      <c r="J39" s="59"/>
      <c r="K39" s="153"/>
      <c r="L39" s="153"/>
      <c r="M39" s="153"/>
      <c r="N39" s="63"/>
      <c r="O39" s="140"/>
      <c r="P39" s="15" t="str">
        <f>IF(B39="","",IF(COUNTIF(女登録!$A$1:$A$708,B39)=0,"追加",""))</f>
        <v/>
      </c>
      <c r="Q39" s="15" t="e">
        <f>所属データ!$A$20</f>
        <v>#N/A</v>
      </c>
      <c r="R39" s="15" t="str">
        <f t="shared" si="4"/>
        <v/>
      </c>
      <c r="S39" s="15" t="str">
        <f t="shared" si="5"/>
        <v/>
      </c>
      <c r="T39" s="15">
        <f t="shared" si="6"/>
        <v>0</v>
      </c>
    </row>
    <row r="40" spans="1:20" ht="14.25" customHeight="1" thickBot="1" x14ac:dyDescent="0.25">
      <c r="A40" s="85">
        <v>35</v>
      </c>
      <c r="B40" s="54"/>
      <c r="C40" s="74" t="str">
        <f t="shared" si="0"/>
        <v/>
      </c>
      <c r="D40" s="74" t="str">
        <f t="shared" si="1"/>
        <v/>
      </c>
      <c r="E40" s="75" t="str">
        <f t="shared" si="2"/>
        <v/>
      </c>
      <c r="F40" s="127" t="str">
        <f t="shared" si="3"/>
        <v/>
      </c>
      <c r="G40" s="60"/>
      <c r="H40" s="61"/>
      <c r="I40" s="60"/>
      <c r="J40" s="61"/>
      <c r="K40" s="154"/>
      <c r="L40" s="154"/>
      <c r="M40" s="154"/>
      <c r="N40" s="64"/>
      <c r="O40" s="141"/>
      <c r="P40" s="15" t="str">
        <f>IF(B40="","",IF(COUNTIF(女登録!$A$1:$A$708,B40)=0,"追加",""))</f>
        <v/>
      </c>
      <c r="Q40" s="15" t="e">
        <f>所属データ!$A$20</f>
        <v>#N/A</v>
      </c>
      <c r="R40" s="15" t="str">
        <f t="shared" si="4"/>
        <v/>
      </c>
      <c r="S40" s="15" t="str">
        <f t="shared" si="5"/>
        <v/>
      </c>
      <c r="T40" s="15">
        <f t="shared" si="6"/>
        <v>0</v>
      </c>
    </row>
    <row r="41" spans="1:20" ht="14.25" customHeight="1" x14ac:dyDescent="0.2">
      <c r="A41" s="83">
        <v>36</v>
      </c>
      <c r="B41" s="53"/>
      <c r="C41" s="70" t="str">
        <f t="shared" si="0"/>
        <v/>
      </c>
      <c r="D41" s="70" t="str">
        <f t="shared" si="1"/>
        <v/>
      </c>
      <c r="E41" s="71" t="str">
        <f t="shared" si="2"/>
        <v/>
      </c>
      <c r="F41" s="125" t="str">
        <f t="shared" si="3"/>
        <v/>
      </c>
      <c r="G41" s="56"/>
      <c r="H41" s="57"/>
      <c r="I41" s="56"/>
      <c r="J41" s="57"/>
      <c r="K41" s="152"/>
      <c r="L41" s="152"/>
      <c r="M41" s="152"/>
      <c r="N41" s="62"/>
      <c r="O41" s="139"/>
      <c r="P41" s="15" t="str">
        <f>IF(B41="","",IF(COUNTIF(女登録!$A$1:$A$708,B41)=0,"追加",""))</f>
        <v/>
      </c>
      <c r="Q41" s="15" t="e">
        <f>所属データ!$A$20</f>
        <v>#N/A</v>
      </c>
      <c r="R41" s="15" t="str">
        <f t="shared" si="4"/>
        <v/>
      </c>
      <c r="S41" s="15" t="str">
        <f t="shared" si="5"/>
        <v/>
      </c>
      <c r="T41" s="15">
        <f t="shared" si="6"/>
        <v>0</v>
      </c>
    </row>
    <row r="42" spans="1:20" ht="14.25" customHeight="1" x14ac:dyDescent="0.2">
      <c r="A42" s="84">
        <v>37</v>
      </c>
      <c r="B42" s="55"/>
      <c r="C42" s="72" t="str">
        <f t="shared" si="0"/>
        <v/>
      </c>
      <c r="D42" s="72" t="str">
        <f t="shared" si="1"/>
        <v/>
      </c>
      <c r="E42" s="73" t="str">
        <f t="shared" si="2"/>
        <v/>
      </c>
      <c r="F42" s="125" t="str">
        <f t="shared" si="3"/>
        <v/>
      </c>
      <c r="G42" s="58"/>
      <c r="H42" s="59"/>
      <c r="I42" s="58"/>
      <c r="J42" s="59"/>
      <c r="K42" s="153"/>
      <c r="L42" s="153"/>
      <c r="M42" s="153"/>
      <c r="N42" s="63"/>
      <c r="O42" s="140"/>
      <c r="P42" s="15" t="str">
        <f>IF(B42="","",IF(COUNTIF(女登録!$A$1:$A$708,B42)=0,"追加",""))</f>
        <v/>
      </c>
      <c r="Q42" s="15" t="e">
        <f>所属データ!$A$20</f>
        <v>#N/A</v>
      </c>
      <c r="R42" s="15" t="str">
        <f t="shared" si="4"/>
        <v/>
      </c>
      <c r="S42" s="15" t="str">
        <f t="shared" si="5"/>
        <v/>
      </c>
      <c r="T42" s="15">
        <f t="shared" si="6"/>
        <v>0</v>
      </c>
    </row>
    <row r="43" spans="1:20" ht="14.25" customHeight="1" x14ac:dyDescent="0.2">
      <c r="A43" s="84">
        <v>38</v>
      </c>
      <c r="B43" s="55"/>
      <c r="C43" s="72" t="str">
        <f t="shared" si="0"/>
        <v/>
      </c>
      <c r="D43" s="72" t="str">
        <f t="shared" si="1"/>
        <v/>
      </c>
      <c r="E43" s="73" t="str">
        <f t="shared" si="2"/>
        <v/>
      </c>
      <c r="F43" s="125" t="str">
        <f t="shared" si="3"/>
        <v/>
      </c>
      <c r="G43" s="58"/>
      <c r="H43" s="59"/>
      <c r="I43" s="58"/>
      <c r="J43" s="59"/>
      <c r="K43" s="153"/>
      <c r="L43" s="153"/>
      <c r="M43" s="153"/>
      <c r="N43" s="63"/>
      <c r="O43" s="140"/>
      <c r="P43" s="15" t="str">
        <f>IF(B43="","",IF(COUNTIF(女登録!$A$1:$A$708,B43)=0,"追加",""))</f>
        <v/>
      </c>
      <c r="Q43" s="15" t="e">
        <f>所属データ!$A$20</f>
        <v>#N/A</v>
      </c>
      <c r="R43" s="15" t="str">
        <f t="shared" si="4"/>
        <v/>
      </c>
      <c r="S43" s="15" t="str">
        <f t="shared" si="5"/>
        <v/>
      </c>
      <c r="T43" s="15">
        <f t="shared" si="6"/>
        <v>0</v>
      </c>
    </row>
    <row r="44" spans="1:20" ht="14.25" customHeight="1" x14ac:dyDescent="0.2">
      <c r="A44" s="84">
        <v>39</v>
      </c>
      <c r="B44" s="55"/>
      <c r="C44" s="72" t="str">
        <f t="shared" si="0"/>
        <v/>
      </c>
      <c r="D44" s="72" t="str">
        <f t="shared" si="1"/>
        <v/>
      </c>
      <c r="E44" s="73" t="str">
        <f t="shared" si="2"/>
        <v/>
      </c>
      <c r="F44" s="125" t="str">
        <f t="shared" si="3"/>
        <v/>
      </c>
      <c r="G44" s="58"/>
      <c r="H44" s="59"/>
      <c r="I44" s="58"/>
      <c r="J44" s="59"/>
      <c r="K44" s="153"/>
      <c r="L44" s="153"/>
      <c r="M44" s="153"/>
      <c r="N44" s="63"/>
      <c r="O44" s="140"/>
      <c r="P44" s="15" t="str">
        <f>IF(B44="","",IF(COUNTIF(女登録!$A$1:$A$708,B44)=0,"追加",""))</f>
        <v/>
      </c>
      <c r="Q44" s="15" t="e">
        <f>所属データ!$A$20</f>
        <v>#N/A</v>
      </c>
      <c r="R44" s="15" t="str">
        <f t="shared" si="4"/>
        <v/>
      </c>
      <c r="S44" s="15" t="str">
        <f t="shared" si="5"/>
        <v/>
      </c>
      <c r="T44" s="15">
        <f t="shared" si="6"/>
        <v>0</v>
      </c>
    </row>
    <row r="45" spans="1:20" ht="14.25" customHeight="1" thickBot="1" x14ac:dyDescent="0.25">
      <c r="A45" s="85">
        <v>40</v>
      </c>
      <c r="B45" s="54"/>
      <c r="C45" s="74" t="str">
        <f t="shared" si="0"/>
        <v/>
      </c>
      <c r="D45" s="74" t="str">
        <f t="shared" si="1"/>
        <v/>
      </c>
      <c r="E45" s="75" t="str">
        <f t="shared" si="2"/>
        <v/>
      </c>
      <c r="F45" s="127" t="str">
        <f t="shared" si="3"/>
        <v/>
      </c>
      <c r="G45" s="60"/>
      <c r="H45" s="61"/>
      <c r="I45" s="60"/>
      <c r="J45" s="61"/>
      <c r="K45" s="154"/>
      <c r="L45" s="154"/>
      <c r="M45" s="154"/>
      <c r="N45" s="64"/>
      <c r="O45" s="141"/>
      <c r="P45" s="15" t="str">
        <f>IF(B45="","",IF(COUNTIF(女登録!$A$1:$A$708,B45)=0,"追加",""))</f>
        <v/>
      </c>
      <c r="Q45" s="15" t="e">
        <f>所属データ!$A$20</f>
        <v>#N/A</v>
      </c>
      <c r="R45" s="15" t="str">
        <f t="shared" si="4"/>
        <v/>
      </c>
      <c r="S45" s="15" t="str">
        <f t="shared" si="5"/>
        <v/>
      </c>
      <c r="T45" s="15">
        <f t="shared" si="6"/>
        <v>0</v>
      </c>
    </row>
    <row r="46" spans="1:20" ht="14.25" customHeight="1" x14ac:dyDescent="0.2">
      <c r="A46" s="83">
        <v>41</v>
      </c>
      <c r="B46" s="53"/>
      <c r="C46" s="70" t="str">
        <f t="shared" si="0"/>
        <v/>
      </c>
      <c r="D46" s="70" t="str">
        <f t="shared" si="1"/>
        <v/>
      </c>
      <c r="E46" s="71" t="str">
        <f t="shared" si="2"/>
        <v/>
      </c>
      <c r="F46" s="125" t="str">
        <f t="shared" si="3"/>
        <v/>
      </c>
      <c r="G46" s="56"/>
      <c r="H46" s="57"/>
      <c r="I46" s="56"/>
      <c r="J46" s="57"/>
      <c r="K46" s="152"/>
      <c r="L46" s="152"/>
      <c r="M46" s="152"/>
      <c r="N46" s="62"/>
      <c r="O46" s="139"/>
      <c r="P46" s="15" t="str">
        <f>IF(B46="","",IF(COUNTIF(女登録!$A$1:$A$708,B46)=0,"追加",""))</f>
        <v/>
      </c>
      <c r="Q46" s="15" t="e">
        <f>所属データ!$A$20</f>
        <v>#N/A</v>
      </c>
      <c r="R46" s="15" t="str">
        <f t="shared" si="4"/>
        <v/>
      </c>
      <c r="S46" s="15" t="str">
        <f t="shared" si="5"/>
        <v/>
      </c>
      <c r="T46" s="15">
        <f t="shared" si="6"/>
        <v>0</v>
      </c>
    </row>
    <row r="47" spans="1:20" ht="14.25" customHeight="1" x14ac:dyDescent="0.2">
      <c r="A47" s="84">
        <v>42</v>
      </c>
      <c r="B47" s="55"/>
      <c r="C47" s="72" t="str">
        <f t="shared" si="0"/>
        <v/>
      </c>
      <c r="D47" s="72" t="str">
        <f t="shared" si="1"/>
        <v/>
      </c>
      <c r="E47" s="73" t="str">
        <f t="shared" si="2"/>
        <v/>
      </c>
      <c r="F47" s="125" t="str">
        <f t="shared" si="3"/>
        <v/>
      </c>
      <c r="G47" s="58"/>
      <c r="H47" s="59"/>
      <c r="I47" s="58"/>
      <c r="J47" s="59"/>
      <c r="K47" s="153"/>
      <c r="L47" s="153"/>
      <c r="M47" s="153"/>
      <c r="N47" s="63"/>
      <c r="O47" s="140"/>
      <c r="P47" s="15" t="str">
        <f>IF(B47="","",IF(COUNTIF(女登録!$A$1:$A$708,B47)=0,"追加",""))</f>
        <v/>
      </c>
      <c r="Q47" s="15" t="e">
        <f>所属データ!$A$20</f>
        <v>#N/A</v>
      </c>
      <c r="R47" s="15" t="str">
        <f t="shared" si="4"/>
        <v/>
      </c>
      <c r="S47" s="15" t="str">
        <f t="shared" si="5"/>
        <v/>
      </c>
      <c r="T47" s="15">
        <f t="shared" si="6"/>
        <v>0</v>
      </c>
    </row>
    <row r="48" spans="1:20" ht="14.25" customHeight="1" x14ac:dyDescent="0.2">
      <c r="A48" s="84">
        <v>43</v>
      </c>
      <c r="B48" s="55"/>
      <c r="C48" s="72" t="str">
        <f t="shared" si="0"/>
        <v/>
      </c>
      <c r="D48" s="72" t="str">
        <f t="shared" si="1"/>
        <v/>
      </c>
      <c r="E48" s="73" t="str">
        <f t="shared" si="2"/>
        <v/>
      </c>
      <c r="F48" s="125" t="str">
        <f t="shared" si="3"/>
        <v/>
      </c>
      <c r="G48" s="58"/>
      <c r="H48" s="59"/>
      <c r="I48" s="58"/>
      <c r="J48" s="59"/>
      <c r="K48" s="153"/>
      <c r="L48" s="153"/>
      <c r="M48" s="153"/>
      <c r="N48" s="63"/>
      <c r="O48" s="140"/>
      <c r="P48" s="15" t="str">
        <f>IF(B48="","",IF(COUNTIF(女登録!$A$1:$A$708,B48)=0,"追加",""))</f>
        <v/>
      </c>
      <c r="Q48" s="15" t="e">
        <f>所属データ!$A$20</f>
        <v>#N/A</v>
      </c>
      <c r="R48" s="15" t="str">
        <f t="shared" si="4"/>
        <v/>
      </c>
      <c r="S48" s="15" t="str">
        <f t="shared" si="5"/>
        <v/>
      </c>
      <c r="T48" s="15">
        <f t="shared" si="6"/>
        <v>0</v>
      </c>
    </row>
    <row r="49" spans="1:20" ht="14.25" customHeight="1" x14ac:dyDescent="0.2">
      <c r="A49" s="84">
        <v>44</v>
      </c>
      <c r="B49" s="55"/>
      <c r="C49" s="72" t="str">
        <f t="shared" si="0"/>
        <v/>
      </c>
      <c r="D49" s="72" t="str">
        <f t="shared" si="1"/>
        <v/>
      </c>
      <c r="E49" s="73" t="str">
        <f t="shared" si="2"/>
        <v/>
      </c>
      <c r="F49" s="125" t="str">
        <f t="shared" si="3"/>
        <v/>
      </c>
      <c r="G49" s="58"/>
      <c r="H49" s="59"/>
      <c r="I49" s="58"/>
      <c r="J49" s="59"/>
      <c r="K49" s="153"/>
      <c r="L49" s="153"/>
      <c r="M49" s="153"/>
      <c r="N49" s="63"/>
      <c r="O49" s="140"/>
      <c r="P49" s="15" t="str">
        <f>IF(B49="","",IF(COUNTIF(女登録!$A$1:$A$708,B49)=0,"追加",""))</f>
        <v/>
      </c>
      <c r="Q49" s="15" t="e">
        <f>所属データ!$A$20</f>
        <v>#N/A</v>
      </c>
      <c r="R49" s="15" t="str">
        <f t="shared" si="4"/>
        <v/>
      </c>
      <c r="S49" s="15" t="str">
        <f t="shared" si="5"/>
        <v/>
      </c>
      <c r="T49" s="15">
        <f t="shared" si="6"/>
        <v>0</v>
      </c>
    </row>
    <row r="50" spans="1:20" ht="14.25" customHeight="1" thickBot="1" x14ac:dyDescent="0.25">
      <c r="A50" s="85">
        <v>45</v>
      </c>
      <c r="B50" s="54"/>
      <c r="C50" s="74" t="str">
        <f t="shared" si="0"/>
        <v/>
      </c>
      <c r="D50" s="74" t="str">
        <f t="shared" si="1"/>
        <v/>
      </c>
      <c r="E50" s="75" t="str">
        <f t="shared" si="2"/>
        <v/>
      </c>
      <c r="F50" s="127" t="str">
        <f t="shared" si="3"/>
        <v/>
      </c>
      <c r="G50" s="60"/>
      <c r="H50" s="61"/>
      <c r="I50" s="60"/>
      <c r="J50" s="61"/>
      <c r="K50" s="154"/>
      <c r="L50" s="154"/>
      <c r="M50" s="154"/>
      <c r="N50" s="64"/>
      <c r="O50" s="141"/>
      <c r="P50" s="15" t="str">
        <f>IF(B50="","",IF(COUNTIF(女登録!$A$1:$A$708,B50)=0,"追加",""))</f>
        <v/>
      </c>
      <c r="Q50" s="15" t="e">
        <f>所属データ!$A$20</f>
        <v>#N/A</v>
      </c>
      <c r="R50" s="15" t="str">
        <f t="shared" si="4"/>
        <v/>
      </c>
      <c r="S50" s="15" t="str">
        <f t="shared" si="5"/>
        <v/>
      </c>
      <c r="T50" s="15">
        <f t="shared" si="6"/>
        <v>0</v>
      </c>
    </row>
    <row r="51" spans="1:20" ht="12" customHeight="1" x14ac:dyDescent="0.2"/>
    <row r="52" spans="1:20" hidden="1" x14ac:dyDescent="0.2">
      <c r="B52" s="15" t="e">
        <f>VLOOKUP(所属データ!$C$3,所属データ!$A$30:$J$106,7,0)</f>
        <v>#N/A</v>
      </c>
      <c r="C52" s="172" t="e">
        <f>VLOOKUP(所属データ!$C$3,所属データ!$A$30:$J$106,8,0)</f>
        <v>#N/A</v>
      </c>
      <c r="D52" s="172" t="e">
        <f>VLOOKUP(所属データ!$C$3,所属データ!$A$30:$J$106,9,0)</f>
        <v>#N/A</v>
      </c>
      <c r="E52" s="172" t="e">
        <f>VLOOKUP(所属データ!$C$3,所属データ!$A$30:$J$106,10,0)</f>
        <v>#N/A</v>
      </c>
    </row>
    <row r="53" spans="1:20" hidden="1" x14ac:dyDescent="0.2"/>
    <row r="54" spans="1:20" hidden="1" x14ac:dyDescent="0.2">
      <c r="B54" s="15" t="s">
        <v>96</v>
      </c>
    </row>
    <row r="55" spans="1:20" hidden="1" x14ac:dyDescent="0.2">
      <c r="B55" s="15" t="s">
        <v>107</v>
      </c>
      <c r="D55" s="15" t="s">
        <v>108</v>
      </c>
      <c r="E55" s="34" t="s">
        <v>110</v>
      </c>
      <c r="F55" s="87"/>
      <c r="G55" s="87"/>
    </row>
    <row r="56" spans="1:20" hidden="1" x14ac:dyDescent="0.2">
      <c r="B56" s="15" t="s">
        <v>111</v>
      </c>
      <c r="D56" s="15" t="s">
        <v>142</v>
      </c>
      <c r="E56" s="15" t="s">
        <v>157</v>
      </c>
    </row>
    <row r="57" spans="1:20" hidden="1" x14ac:dyDescent="0.2">
      <c r="B57" s="15" t="s">
        <v>133</v>
      </c>
      <c r="D57" s="15" t="s">
        <v>143</v>
      </c>
      <c r="E57" s="15" t="s">
        <v>158</v>
      </c>
    </row>
    <row r="58" spans="1:20" s="172" customFormat="1" hidden="1" x14ac:dyDescent="0.2">
      <c r="B58" s="172" t="s">
        <v>2285</v>
      </c>
      <c r="D58" s="172" t="s">
        <v>2286</v>
      </c>
    </row>
    <row r="59" spans="1:20" hidden="1" x14ac:dyDescent="0.2">
      <c r="B59" s="15" t="s">
        <v>134</v>
      </c>
      <c r="D59" s="15" t="s">
        <v>144</v>
      </c>
      <c r="E59" s="15" t="s">
        <v>159</v>
      </c>
    </row>
    <row r="60" spans="1:20" hidden="1" x14ac:dyDescent="0.2">
      <c r="B60" s="15" t="s">
        <v>123</v>
      </c>
      <c r="D60" s="15" t="s">
        <v>145</v>
      </c>
      <c r="E60" s="15" t="s">
        <v>160</v>
      </c>
    </row>
    <row r="61" spans="1:20" hidden="1" x14ac:dyDescent="0.2">
      <c r="B61" s="15" t="s">
        <v>116</v>
      </c>
      <c r="D61" s="15" t="s">
        <v>146</v>
      </c>
      <c r="E61" s="15" t="s">
        <v>161</v>
      </c>
    </row>
    <row r="62" spans="1:20" hidden="1" x14ac:dyDescent="0.2">
      <c r="B62" s="15" t="s">
        <v>138</v>
      </c>
      <c r="D62" s="15" t="s">
        <v>148</v>
      </c>
      <c r="E62" s="15" t="s">
        <v>163</v>
      </c>
    </row>
    <row r="63" spans="1:20" hidden="1" x14ac:dyDescent="0.2">
      <c r="B63" s="15" t="s">
        <v>124</v>
      </c>
      <c r="D63" s="15" t="s">
        <v>149</v>
      </c>
      <c r="E63" s="15" t="s">
        <v>164</v>
      </c>
    </row>
    <row r="64" spans="1:20" hidden="1" x14ac:dyDescent="0.2">
      <c r="B64" s="15" t="s">
        <v>125</v>
      </c>
      <c r="D64" s="15" t="s">
        <v>150</v>
      </c>
      <c r="E64" s="15" t="s">
        <v>165</v>
      </c>
    </row>
    <row r="65" spans="1:6" hidden="1" x14ac:dyDescent="0.2">
      <c r="B65" s="15" t="s">
        <v>126</v>
      </c>
      <c r="D65" s="15" t="s">
        <v>172</v>
      </c>
      <c r="E65" s="15" t="s">
        <v>174</v>
      </c>
      <c r="F65" s="86"/>
    </row>
    <row r="66" spans="1:6" hidden="1" x14ac:dyDescent="0.2">
      <c r="B66" s="15" t="s">
        <v>141</v>
      </c>
      <c r="D66" s="15" t="s">
        <v>173</v>
      </c>
      <c r="E66" s="15" t="s">
        <v>175</v>
      </c>
      <c r="F66" s="86"/>
    </row>
    <row r="67" spans="1:6" hidden="1" x14ac:dyDescent="0.2">
      <c r="B67" s="15" t="s">
        <v>127</v>
      </c>
      <c r="D67" s="15" t="s">
        <v>154</v>
      </c>
      <c r="E67" s="15" t="s">
        <v>169</v>
      </c>
      <c r="F67" s="86"/>
    </row>
    <row r="68" spans="1:6" hidden="1" x14ac:dyDescent="0.2">
      <c r="B68" s="15" t="s">
        <v>128</v>
      </c>
      <c r="D68" s="15" t="s">
        <v>153</v>
      </c>
      <c r="E68" s="15" t="s">
        <v>168</v>
      </c>
      <c r="F68" s="86"/>
    </row>
    <row r="69" spans="1:6" hidden="1" x14ac:dyDescent="0.2">
      <c r="A69" s="15" t="s">
        <v>5</v>
      </c>
      <c r="B69" s="15" t="s">
        <v>129</v>
      </c>
      <c r="D69" s="15" t="s">
        <v>155</v>
      </c>
      <c r="E69" s="15" t="s">
        <v>170</v>
      </c>
    </row>
    <row r="70" spans="1:6" hidden="1" x14ac:dyDescent="0.2">
      <c r="B70" s="15" t="s">
        <v>130</v>
      </c>
      <c r="D70" s="15" t="s">
        <v>156</v>
      </c>
      <c r="E70" s="15" t="s">
        <v>171</v>
      </c>
    </row>
    <row r="78" spans="1:6" x14ac:dyDescent="0.2">
      <c r="D78" s="17"/>
    </row>
  </sheetData>
  <sheetProtection selectLockedCells="1"/>
  <mergeCells count="10">
    <mergeCell ref="I4:J4"/>
    <mergeCell ref="E4:E5"/>
    <mergeCell ref="G4:H4"/>
    <mergeCell ref="A1:B2"/>
    <mergeCell ref="A4:A5"/>
    <mergeCell ref="C1:F1"/>
    <mergeCell ref="B4:B5"/>
    <mergeCell ref="E2:F2"/>
    <mergeCell ref="C2:D2"/>
    <mergeCell ref="C3:F3"/>
  </mergeCells>
  <phoneticPr fontId="2"/>
  <conditionalFormatting sqref="D55">
    <cfRule type="expression" dxfId="3" priority="5" stopIfTrue="1">
      <formula>AND(D55&lt;&gt;"",H55=D55)</formula>
    </cfRule>
  </conditionalFormatting>
  <conditionalFormatting sqref="I6:I50">
    <cfRule type="expression" dxfId="2" priority="3" stopIfTrue="1">
      <formula>AND(VLOOKUP(G6,女種目,4,FALSE)=1,VLOOKUP(I6,女種目,4,FALSE)=1)</formula>
    </cfRule>
  </conditionalFormatting>
  <conditionalFormatting sqref="I6:I54">
    <cfRule type="expression" dxfId="1" priority="1" stopIfTrue="1">
      <formula>AND(I6&lt;&gt;"",G6=I6)</formula>
    </cfRule>
  </conditionalFormatting>
  <conditionalFormatting sqref="N6:O55">
    <cfRule type="expression" dxfId="0" priority="4" stopIfTrue="1">
      <formula>AND(N6&lt;&gt;"",OR(G6=N6,I6=N6))</formula>
    </cfRule>
  </conditionalFormatting>
  <dataValidations xWindow="406" yWindow="228" count="7">
    <dataValidation type="list" allowBlank="1" showErrorMessage="1" error="エントリーの場合は○をリストから選択してください。３年生は出場できません。" sqref="M6:O50">
      <formula1>IF($E6=3,$P$6,$R$3)</formula1>
    </dataValidation>
    <dataValidation type="date" operator="greaterThan" allowBlank="1" showInputMessage="1" showErrorMessage="1" error="S年.月.日の型で入力してください。　例）　S62.5.13" sqref="F6:F50">
      <formula1>30407</formula1>
    </dataValidation>
    <dataValidation type="whole" imeMode="off" allowBlank="1" showErrorMessage="1" error="エントリー種目の最高記録についてﾄﾗｯｸ種目は1/100秒、ﾌｨｰﾙﾄﾞは1cm単位まで入力します。単位等は入力せず、数字のみを入力してください。混成競技は記録入力の必要はありません。（例：「２分１６秒３」　の場合　21630 　と入力）_x000a_" sqref="H6:H50 J6:L50">
      <formula1>100</formula1>
      <formula2>600000</formula2>
    </dataValidation>
    <dataValidation type="whole" imeMode="off" allowBlank="1" showErrorMessage="1" error="ﾄﾗｯｸ種目は1/100秒、ﾌｨｰﾙﾄﾞは1cm単位まで入力してください。　：　や　．　は自動で入力されますので数字のみを入力してください。_x000a_" sqref="O5">
      <formula1>4000</formula1>
      <formula2>53000</formula2>
    </dataValidation>
    <dataValidation type="list" allowBlank="1" showErrorMessage="1" errorTitle="入力を自動的に規制しています。" error="リストから選択してください。学年によってエントリー種目が制限されています。" sqref="I6:I50">
      <formula1>IF($G$6="",$A$69,IF($E6=1,$B$67:$B$73,$D$70:$D$76))</formula1>
    </dataValidation>
    <dataValidation type="list" allowBlank="1" showErrorMessage="1" errorTitle="入力を自動的に規制しています。" error="リストから選択してください。学年によってエントリー種目が制限されています。" sqref="G6:G50">
      <formula1>IF($E6=1,$B$56:$B$70,$D$56:$D$70)</formula1>
    </dataValidation>
    <dataValidation type="custom" allowBlank="1" showInputMessage="1" showErrorMessage="1" error="学校割当番号の範囲内を使用してください。番号が足りない場合は空白にしてください。追加登録番号については登録担当者まで連絡してください。" sqref="B6:B50">
      <formula1>AND(B6&gt;=$B$52,B6&lt;=$C$52)</formula1>
    </dataValidation>
  </dataValidations>
  <printOptions horizontalCentered="1" verticalCentered="1"/>
  <pageMargins left="0.27559055118110237" right="0.27559055118110237" top="0.51181102362204722" bottom="0.31496062992125984" header="0.55118110236220474" footer="0.51181102362204722"/>
  <pageSetup paperSize="9" scale="110" orientation="portrait" horizontalDpi="4294967293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720"/>
  <sheetViews>
    <sheetView topLeftCell="A265" workbookViewId="0">
      <selection activeCell="A279" sqref="A279"/>
    </sheetView>
  </sheetViews>
  <sheetFormatPr defaultRowHeight="13.2" x14ac:dyDescent="0.2"/>
  <cols>
    <col min="2" max="2" width="11.88671875" customWidth="1"/>
    <col min="3" max="3" width="13.21875" customWidth="1"/>
    <col min="4" max="4" width="2.44140625" customWidth="1"/>
    <col min="5" max="5" width="11.88671875" style="117" customWidth="1"/>
  </cols>
  <sheetData>
    <row r="1" spans="1:5" x14ac:dyDescent="0.2">
      <c r="A1">
        <v>1</v>
      </c>
      <c r="B1" t="s">
        <v>459</v>
      </c>
      <c r="C1" t="s">
        <v>460</v>
      </c>
      <c r="D1">
        <v>2</v>
      </c>
      <c r="E1" s="171">
        <v>39560</v>
      </c>
    </row>
    <row r="2" spans="1:5" x14ac:dyDescent="0.2">
      <c r="A2">
        <v>2</v>
      </c>
      <c r="B2" t="s">
        <v>461</v>
      </c>
      <c r="C2" t="s">
        <v>462</v>
      </c>
      <c r="D2">
        <v>2</v>
      </c>
      <c r="E2" s="171">
        <v>39579</v>
      </c>
    </row>
    <row r="3" spans="1:5" x14ac:dyDescent="0.2">
      <c r="A3">
        <v>3</v>
      </c>
      <c r="B3" t="s">
        <v>463</v>
      </c>
      <c r="C3" t="s">
        <v>464</v>
      </c>
      <c r="D3">
        <v>2</v>
      </c>
      <c r="E3" s="171">
        <v>39577</v>
      </c>
    </row>
    <row r="4" spans="1:5" x14ac:dyDescent="0.2">
      <c r="A4">
        <v>4</v>
      </c>
      <c r="B4" t="s">
        <v>465</v>
      </c>
      <c r="C4" t="s">
        <v>466</v>
      </c>
      <c r="D4">
        <v>2</v>
      </c>
      <c r="E4" s="171">
        <v>39897</v>
      </c>
    </row>
    <row r="5" spans="1:5" x14ac:dyDescent="0.2">
      <c r="A5">
        <v>5</v>
      </c>
      <c r="B5" t="s">
        <v>1135</v>
      </c>
      <c r="C5" t="s">
        <v>1136</v>
      </c>
      <c r="D5">
        <v>1</v>
      </c>
      <c r="E5" s="171">
        <v>40204</v>
      </c>
    </row>
    <row r="6" spans="1:5" x14ac:dyDescent="0.2">
      <c r="A6">
        <v>6</v>
      </c>
      <c r="B6" t="s">
        <v>1137</v>
      </c>
      <c r="C6" t="s">
        <v>1138</v>
      </c>
      <c r="D6">
        <v>1</v>
      </c>
      <c r="E6" s="171">
        <v>39953</v>
      </c>
    </row>
    <row r="7" spans="1:5" x14ac:dyDescent="0.2">
      <c r="A7">
        <v>7</v>
      </c>
      <c r="B7" t="s">
        <v>1139</v>
      </c>
      <c r="C7" t="s">
        <v>1140</v>
      </c>
      <c r="D7">
        <v>1</v>
      </c>
      <c r="E7" s="171">
        <v>40127</v>
      </c>
    </row>
    <row r="8" spans="1:5" x14ac:dyDescent="0.2">
      <c r="A8">
        <v>8</v>
      </c>
      <c r="B8" t="s">
        <v>467</v>
      </c>
      <c r="C8" t="s">
        <v>468</v>
      </c>
      <c r="D8">
        <v>2</v>
      </c>
      <c r="E8" s="171">
        <v>39732</v>
      </c>
    </row>
    <row r="9" spans="1:5" x14ac:dyDescent="0.2">
      <c r="A9">
        <v>9</v>
      </c>
      <c r="B9" t="s">
        <v>469</v>
      </c>
      <c r="C9" t="s">
        <v>470</v>
      </c>
      <c r="D9">
        <v>2</v>
      </c>
      <c r="E9" s="171">
        <v>39612</v>
      </c>
    </row>
    <row r="10" spans="1:5" x14ac:dyDescent="0.2">
      <c r="A10">
        <v>10</v>
      </c>
      <c r="B10" t="s">
        <v>1141</v>
      </c>
      <c r="C10" t="s">
        <v>1142</v>
      </c>
      <c r="D10">
        <v>1</v>
      </c>
      <c r="E10" s="171">
        <v>40177</v>
      </c>
    </row>
    <row r="11" spans="1:5" x14ac:dyDescent="0.2">
      <c r="A11">
        <v>12</v>
      </c>
      <c r="B11" t="s">
        <v>1143</v>
      </c>
      <c r="C11" t="s">
        <v>1144</v>
      </c>
      <c r="D11">
        <v>1</v>
      </c>
      <c r="E11" s="171">
        <v>39955</v>
      </c>
    </row>
    <row r="12" spans="1:5" x14ac:dyDescent="0.2">
      <c r="A12">
        <v>19</v>
      </c>
      <c r="B12" t="s">
        <v>471</v>
      </c>
      <c r="C12" t="s">
        <v>472</v>
      </c>
      <c r="D12">
        <v>2</v>
      </c>
      <c r="E12" s="171">
        <v>39880</v>
      </c>
    </row>
    <row r="13" spans="1:5" x14ac:dyDescent="0.2">
      <c r="A13">
        <v>20</v>
      </c>
      <c r="B13" t="s">
        <v>473</v>
      </c>
      <c r="C13" t="s">
        <v>474</v>
      </c>
      <c r="D13">
        <v>2</v>
      </c>
      <c r="E13" s="171">
        <v>39758</v>
      </c>
    </row>
    <row r="14" spans="1:5" x14ac:dyDescent="0.2">
      <c r="A14">
        <v>21</v>
      </c>
      <c r="B14" t="s">
        <v>475</v>
      </c>
      <c r="C14" t="s">
        <v>476</v>
      </c>
      <c r="D14">
        <v>2</v>
      </c>
      <c r="E14" s="171">
        <v>39889</v>
      </c>
    </row>
    <row r="15" spans="1:5" x14ac:dyDescent="0.2">
      <c r="A15">
        <v>22</v>
      </c>
      <c r="B15" t="s">
        <v>477</v>
      </c>
      <c r="C15" t="s">
        <v>478</v>
      </c>
      <c r="D15">
        <v>2</v>
      </c>
      <c r="E15" s="171">
        <v>39563</v>
      </c>
    </row>
    <row r="16" spans="1:5" x14ac:dyDescent="0.2">
      <c r="A16">
        <v>41</v>
      </c>
      <c r="B16" t="s">
        <v>1145</v>
      </c>
      <c r="C16" t="s">
        <v>1146</v>
      </c>
      <c r="D16">
        <v>2</v>
      </c>
      <c r="E16" s="171">
        <v>39624</v>
      </c>
    </row>
    <row r="17" spans="1:5" x14ac:dyDescent="0.2">
      <c r="A17">
        <v>43</v>
      </c>
      <c r="B17" t="s">
        <v>1147</v>
      </c>
      <c r="C17" t="s">
        <v>1148</v>
      </c>
      <c r="D17">
        <v>1</v>
      </c>
      <c r="E17" s="171">
        <v>39977</v>
      </c>
    </row>
    <row r="18" spans="1:5" x14ac:dyDescent="0.2">
      <c r="A18">
        <v>44</v>
      </c>
      <c r="B18" t="s">
        <v>1149</v>
      </c>
      <c r="C18" t="s">
        <v>1150</v>
      </c>
      <c r="D18">
        <v>1</v>
      </c>
      <c r="E18" s="171">
        <v>40018</v>
      </c>
    </row>
    <row r="19" spans="1:5" x14ac:dyDescent="0.2">
      <c r="A19">
        <v>45</v>
      </c>
      <c r="B19" t="s">
        <v>479</v>
      </c>
      <c r="C19" t="s">
        <v>480</v>
      </c>
      <c r="D19">
        <v>2</v>
      </c>
      <c r="E19" s="171">
        <v>39562</v>
      </c>
    </row>
    <row r="20" spans="1:5" x14ac:dyDescent="0.2">
      <c r="A20">
        <v>46</v>
      </c>
      <c r="B20" t="s">
        <v>481</v>
      </c>
      <c r="C20" t="s">
        <v>482</v>
      </c>
      <c r="D20">
        <v>2</v>
      </c>
      <c r="E20" s="171">
        <v>39817</v>
      </c>
    </row>
    <row r="21" spans="1:5" x14ac:dyDescent="0.2">
      <c r="A21">
        <v>49</v>
      </c>
      <c r="B21" t="s">
        <v>483</v>
      </c>
      <c r="C21" t="s">
        <v>484</v>
      </c>
      <c r="D21">
        <v>2</v>
      </c>
      <c r="E21" s="171">
        <v>39688</v>
      </c>
    </row>
    <row r="22" spans="1:5" x14ac:dyDescent="0.2">
      <c r="A22">
        <v>50</v>
      </c>
      <c r="B22" t="s">
        <v>485</v>
      </c>
      <c r="C22" t="s">
        <v>486</v>
      </c>
      <c r="D22">
        <v>2</v>
      </c>
      <c r="E22" s="171">
        <v>39724</v>
      </c>
    </row>
    <row r="23" spans="1:5" x14ac:dyDescent="0.2">
      <c r="A23">
        <v>51</v>
      </c>
      <c r="B23" t="s">
        <v>1151</v>
      </c>
      <c r="C23" t="s">
        <v>1152</v>
      </c>
      <c r="D23">
        <v>1</v>
      </c>
      <c r="E23" s="171">
        <v>39965</v>
      </c>
    </row>
    <row r="24" spans="1:5" x14ac:dyDescent="0.2">
      <c r="A24">
        <v>52</v>
      </c>
      <c r="B24" t="s">
        <v>1153</v>
      </c>
      <c r="C24" t="s">
        <v>1154</v>
      </c>
      <c r="D24">
        <v>1</v>
      </c>
      <c r="E24" s="171">
        <v>39957</v>
      </c>
    </row>
    <row r="25" spans="1:5" x14ac:dyDescent="0.2">
      <c r="A25">
        <v>54</v>
      </c>
      <c r="B25" t="s">
        <v>1155</v>
      </c>
      <c r="C25" t="s">
        <v>1156</v>
      </c>
      <c r="D25">
        <v>1</v>
      </c>
      <c r="E25" s="171">
        <v>40201</v>
      </c>
    </row>
    <row r="26" spans="1:5" x14ac:dyDescent="0.2">
      <c r="A26">
        <v>55</v>
      </c>
      <c r="B26" t="s">
        <v>1157</v>
      </c>
      <c r="C26" t="s">
        <v>1158</v>
      </c>
      <c r="D26">
        <v>1</v>
      </c>
      <c r="E26" s="171">
        <v>39988</v>
      </c>
    </row>
    <row r="27" spans="1:5" x14ac:dyDescent="0.2">
      <c r="A27">
        <v>56</v>
      </c>
      <c r="B27" t="s">
        <v>1159</v>
      </c>
      <c r="C27" t="s">
        <v>1160</v>
      </c>
      <c r="D27">
        <v>1</v>
      </c>
      <c r="E27" s="171">
        <v>40162</v>
      </c>
    </row>
    <row r="28" spans="1:5" x14ac:dyDescent="0.2">
      <c r="A28">
        <v>57</v>
      </c>
      <c r="B28" t="s">
        <v>1161</v>
      </c>
      <c r="C28" t="s">
        <v>1162</v>
      </c>
      <c r="D28">
        <v>1</v>
      </c>
      <c r="E28" s="171">
        <v>39966</v>
      </c>
    </row>
    <row r="29" spans="1:5" x14ac:dyDescent="0.2">
      <c r="A29">
        <v>58</v>
      </c>
      <c r="B29" t="s">
        <v>1163</v>
      </c>
      <c r="C29" t="s">
        <v>1164</v>
      </c>
      <c r="D29">
        <v>1</v>
      </c>
      <c r="E29" s="171">
        <v>40117</v>
      </c>
    </row>
    <row r="30" spans="1:5" x14ac:dyDescent="0.2">
      <c r="A30">
        <v>59</v>
      </c>
      <c r="B30" t="s">
        <v>1165</v>
      </c>
      <c r="C30" t="s">
        <v>1166</v>
      </c>
      <c r="D30">
        <v>1</v>
      </c>
      <c r="E30" s="171">
        <v>40132</v>
      </c>
    </row>
    <row r="31" spans="1:5" x14ac:dyDescent="0.2">
      <c r="A31">
        <v>60</v>
      </c>
      <c r="B31" t="s">
        <v>1167</v>
      </c>
      <c r="C31" t="s">
        <v>1168</v>
      </c>
      <c r="D31">
        <v>1</v>
      </c>
      <c r="E31" s="171">
        <v>40082</v>
      </c>
    </row>
    <row r="32" spans="1:5" x14ac:dyDescent="0.2">
      <c r="A32">
        <v>66</v>
      </c>
      <c r="B32" t="s">
        <v>1169</v>
      </c>
      <c r="C32" t="s">
        <v>1170</v>
      </c>
      <c r="D32">
        <v>1</v>
      </c>
      <c r="E32" s="171">
        <v>39981</v>
      </c>
    </row>
    <row r="33" spans="1:5" x14ac:dyDescent="0.2">
      <c r="A33">
        <v>67</v>
      </c>
      <c r="B33" t="s">
        <v>1171</v>
      </c>
      <c r="C33" t="s">
        <v>1172</v>
      </c>
      <c r="D33">
        <v>1</v>
      </c>
      <c r="E33" s="171">
        <v>40181</v>
      </c>
    </row>
    <row r="34" spans="1:5" x14ac:dyDescent="0.2">
      <c r="A34">
        <v>68</v>
      </c>
      <c r="B34" t="s">
        <v>1173</v>
      </c>
      <c r="C34" t="s">
        <v>1174</v>
      </c>
      <c r="D34">
        <v>1</v>
      </c>
      <c r="E34" s="171">
        <v>40060</v>
      </c>
    </row>
    <row r="35" spans="1:5" x14ac:dyDescent="0.2">
      <c r="A35">
        <v>69</v>
      </c>
      <c r="B35" t="s">
        <v>487</v>
      </c>
      <c r="C35" t="s">
        <v>488</v>
      </c>
      <c r="D35">
        <v>2</v>
      </c>
      <c r="E35" s="171">
        <v>39739</v>
      </c>
    </row>
    <row r="36" spans="1:5" x14ac:dyDescent="0.2">
      <c r="A36">
        <v>70</v>
      </c>
      <c r="B36" t="s">
        <v>1175</v>
      </c>
      <c r="C36" t="s">
        <v>1176</v>
      </c>
      <c r="D36">
        <v>1</v>
      </c>
      <c r="E36" s="171">
        <v>40114</v>
      </c>
    </row>
    <row r="37" spans="1:5" x14ac:dyDescent="0.2">
      <c r="A37">
        <v>71</v>
      </c>
      <c r="B37" t="s">
        <v>1177</v>
      </c>
      <c r="C37" t="s">
        <v>1178</v>
      </c>
      <c r="D37">
        <v>1</v>
      </c>
      <c r="E37" s="171">
        <v>39915</v>
      </c>
    </row>
    <row r="38" spans="1:5" x14ac:dyDescent="0.2">
      <c r="A38">
        <v>72</v>
      </c>
      <c r="B38" t="s">
        <v>1179</v>
      </c>
      <c r="C38" t="s">
        <v>1180</v>
      </c>
      <c r="D38">
        <v>1</v>
      </c>
      <c r="E38" s="171">
        <v>40120</v>
      </c>
    </row>
    <row r="39" spans="1:5" x14ac:dyDescent="0.2">
      <c r="A39">
        <v>73</v>
      </c>
      <c r="B39" t="s">
        <v>1181</v>
      </c>
      <c r="C39" t="s">
        <v>1182</v>
      </c>
      <c r="D39">
        <v>1</v>
      </c>
      <c r="E39" s="171">
        <v>39937</v>
      </c>
    </row>
    <row r="40" spans="1:5" x14ac:dyDescent="0.2">
      <c r="A40">
        <v>74</v>
      </c>
      <c r="B40" t="s">
        <v>1183</v>
      </c>
      <c r="C40" t="s">
        <v>1184</v>
      </c>
      <c r="D40">
        <v>1</v>
      </c>
      <c r="E40" s="171">
        <v>40148</v>
      </c>
    </row>
    <row r="41" spans="1:5" x14ac:dyDescent="0.2">
      <c r="A41">
        <v>82</v>
      </c>
      <c r="B41" t="s">
        <v>489</v>
      </c>
      <c r="C41" t="s">
        <v>490</v>
      </c>
      <c r="D41">
        <v>2</v>
      </c>
      <c r="E41" s="171">
        <v>39802</v>
      </c>
    </row>
    <row r="42" spans="1:5" x14ac:dyDescent="0.2">
      <c r="A42">
        <v>83</v>
      </c>
      <c r="B42" t="s">
        <v>491</v>
      </c>
      <c r="C42" t="s">
        <v>492</v>
      </c>
      <c r="D42">
        <v>2</v>
      </c>
      <c r="E42" s="171">
        <v>39525</v>
      </c>
    </row>
    <row r="43" spans="1:5" x14ac:dyDescent="0.2">
      <c r="A43">
        <v>84</v>
      </c>
      <c r="B43" t="s">
        <v>493</v>
      </c>
      <c r="C43" t="s">
        <v>494</v>
      </c>
      <c r="D43">
        <v>2</v>
      </c>
      <c r="E43" s="171">
        <v>39681</v>
      </c>
    </row>
    <row r="44" spans="1:5" x14ac:dyDescent="0.2">
      <c r="A44">
        <v>85</v>
      </c>
      <c r="B44" t="s">
        <v>495</v>
      </c>
      <c r="C44" t="s">
        <v>496</v>
      </c>
      <c r="D44">
        <v>2</v>
      </c>
      <c r="E44" s="171">
        <v>39717</v>
      </c>
    </row>
    <row r="45" spans="1:5" x14ac:dyDescent="0.2">
      <c r="A45">
        <v>86</v>
      </c>
      <c r="B45" t="s">
        <v>497</v>
      </c>
      <c r="C45" t="s">
        <v>498</v>
      </c>
      <c r="D45">
        <v>2</v>
      </c>
      <c r="E45" s="171">
        <v>39693</v>
      </c>
    </row>
    <row r="46" spans="1:5" x14ac:dyDescent="0.2">
      <c r="A46">
        <v>87</v>
      </c>
      <c r="B46" t="s">
        <v>499</v>
      </c>
      <c r="C46" t="s">
        <v>500</v>
      </c>
      <c r="D46">
        <v>2</v>
      </c>
      <c r="E46" s="171">
        <v>39617</v>
      </c>
    </row>
    <row r="47" spans="1:5" x14ac:dyDescent="0.2">
      <c r="A47">
        <v>88</v>
      </c>
      <c r="B47" t="s">
        <v>501</v>
      </c>
      <c r="C47" t="s">
        <v>502</v>
      </c>
      <c r="D47">
        <v>2</v>
      </c>
      <c r="E47" s="171">
        <v>39673</v>
      </c>
    </row>
    <row r="48" spans="1:5" x14ac:dyDescent="0.2">
      <c r="A48">
        <v>89</v>
      </c>
      <c r="B48" t="s">
        <v>503</v>
      </c>
      <c r="C48" t="s">
        <v>504</v>
      </c>
      <c r="D48">
        <v>2</v>
      </c>
      <c r="E48" s="171">
        <v>39566</v>
      </c>
    </row>
    <row r="49" spans="1:5" x14ac:dyDescent="0.2">
      <c r="A49">
        <v>90</v>
      </c>
      <c r="B49" t="s">
        <v>505</v>
      </c>
      <c r="C49" t="s">
        <v>506</v>
      </c>
      <c r="D49">
        <v>2</v>
      </c>
      <c r="E49" s="171">
        <v>39807</v>
      </c>
    </row>
    <row r="50" spans="1:5" x14ac:dyDescent="0.2">
      <c r="A50">
        <v>98</v>
      </c>
      <c r="B50" t="s">
        <v>507</v>
      </c>
      <c r="C50" t="s">
        <v>508</v>
      </c>
      <c r="D50">
        <v>2</v>
      </c>
      <c r="E50" s="171">
        <v>39574</v>
      </c>
    </row>
    <row r="51" spans="1:5" x14ac:dyDescent="0.2">
      <c r="A51">
        <v>99</v>
      </c>
      <c r="B51" t="s">
        <v>509</v>
      </c>
      <c r="C51" t="s">
        <v>510</v>
      </c>
      <c r="D51">
        <v>2</v>
      </c>
      <c r="E51" s="171">
        <v>39859</v>
      </c>
    </row>
    <row r="52" spans="1:5" x14ac:dyDescent="0.2">
      <c r="A52">
        <v>100</v>
      </c>
      <c r="B52" t="s">
        <v>511</v>
      </c>
      <c r="C52" t="s">
        <v>512</v>
      </c>
      <c r="D52">
        <v>2</v>
      </c>
      <c r="E52" s="171">
        <v>39605</v>
      </c>
    </row>
    <row r="53" spans="1:5" x14ac:dyDescent="0.2">
      <c r="A53">
        <v>101</v>
      </c>
      <c r="B53" t="s">
        <v>513</v>
      </c>
      <c r="C53" t="s">
        <v>514</v>
      </c>
      <c r="D53">
        <v>2</v>
      </c>
      <c r="E53" s="171">
        <v>39647</v>
      </c>
    </row>
    <row r="54" spans="1:5" x14ac:dyDescent="0.2">
      <c r="A54">
        <v>102</v>
      </c>
      <c r="B54" t="s">
        <v>515</v>
      </c>
      <c r="C54" t="s">
        <v>516</v>
      </c>
      <c r="D54">
        <v>2</v>
      </c>
      <c r="E54" s="171">
        <v>39622</v>
      </c>
    </row>
    <row r="55" spans="1:5" x14ac:dyDescent="0.2">
      <c r="A55">
        <v>103</v>
      </c>
      <c r="B55" t="s">
        <v>517</v>
      </c>
      <c r="C55" t="s">
        <v>518</v>
      </c>
      <c r="D55">
        <v>2</v>
      </c>
      <c r="E55" s="171">
        <v>39573</v>
      </c>
    </row>
    <row r="56" spans="1:5" x14ac:dyDescent="0.2">
      <c r="A56">
        <v>104</v>
      </c>
      <c r="B56" t="s">
        <v>519</v>
      </c>
      <c r="C56" t="s">
        <v>520</v>
      </c>
      <c r="D56">
        <v>2</v>
      </c>
      <c r="E56" s="171">
        <v>39708</v>
      </c>
    </row>
    <row r="57" spans="1:5" x14ac:dyDescent="0.2">
      <c r="A57">
        <v>105</v>
      </c>
      <c r="B57" t="s">
        <v>521</v>
      </c>
      <c r="C57" t="s">
        <v>522</v>
      </c>
      <c r="D57">
        <v>2</v>
      </c>
      <c r="E57" s="171">
        <v>39775</v>
      </c>
    </row>
    <row r="58" spans="1:5" x14ac:dyDescent="0.2">
      <c r="A58">
        <v>116</v>
      </c>
      <c r="B58" t="s">
        <v>1185</v>
      </c>
      <c r="C58" t="s">
        <v>1186</v>
      </c>
      <c r="D58">
        <v>2</v>
      </c>
      <c r="E58" s="171">
        <v>39714</v>
      </c>
    </row>
    <row r="59" spans="1:5" x14ac:dyDescent="0.2">
      <c r="A59">
        <v>117</v>
      </c>
      <c r="B59" t="s">
        <v>1187</v>
      </c>
      <c r="C59" t="s">
        <v>1188</v>
      </c>
      <c r="D59">
        <v>1</v>
      </c>
      <c r="E59" s="171">
        <v>40156</v>
      </c>
    </row>
    <row r="60" spans="1:5" x14ac:dyDescent="0.2">
      <c r="A60">
        <v>118</v>
      </c>
      <c r="B60" t="s">
        <v>1189</v>
      </c>
      <c r="C60" t="s">
        <v>1190</v>
      </c>
      <c r="D60">
        <v>1</v>
      </c>
      <c r="E60" s="171">
        <v>39936</v>
      </c>
    </row>
    <row r="61" spans="1:5" x14ac:dyDescent="0.2">
      <c r="A61">
        <v>119</v>
      </c>
      <c r="B61" t="s">
        <v>1191</v>
      </c>
      <c r="C61" t="s">
        <v>1192</v>
      </c>
      <c r="D61">
        <v>1</v>
      </c>
      <c r="E61" s="171">
        <v>40261</v>
      </c>
    </row>
    <row r="62" spans="1:5" x14ac:dyDescent="0.2">
      <c r="A62">
        <v>120</v>
      </c>
      <c r="B62" t="s">
        <v>1193</v>
      </c>
      <c r="C62" t="s">
        <v>1194</v>
      </c>
      <c r="D62">
        <v>1</v>
      </c>
      <c r="E62" s="171">
        <v>39949</v>
      </c>
    </row>
    <row r="63" spans="1:5" x14ac:dyDescent="0.2">
      <c r="A63">
        <v>121</v>
      </c>
      <c r="B63" t="s">
        <v>1195</v>
      </c>
      <c r="C63" t="s">
        <v>1196</v>
      </c>
      <c r="D63">
        <v>1</v>
      </c>
      <c r="E63" s="171">
        <v>39967</v>
      </c>
    </row>
    <row r="64" spans="1:5" x14ac:dyDescent="0.2">
      <c r="A64">
        <v>122</v>
      </c>
      <c r="B64" t="s">
        <v>1197</v>
      </c>
      <c r="C64" t="s">
        <v>1198</v>
      </c>
      <c r="D64">
        <v>1</v>
      </c>
      <c r="E64" s="171">
        <v>40223</v>
      </c>
    </row>
    <row r="65" spans="1:5" x14ac:dyDescent="0.2">
      <c r="A65">
        <v>123</v>
      </c>
      <c r="B65" t="s">
        <v>1199</v>
      </c>
      <c r="C65" t="s">
        <v>1200</v>
      </c>
      <c r="D65">
        <v>1</v>
      </c>
      <c r="E65" s="171">
        <v>40120</v>
      </c>
    </row>
    <row r="66" spans="1:5" x14ac:dyDescent="0.2">
      <c r="A66">
        <v>124</v>
      </c>
      <c r="B66" t="s">
        <v>1201</v>
      </c>
      <c r="C66" t="s">
        <v>1202</v>
      </c>
      <c r="D66">
        <v>1</v>
      </c>
      <c r="E66" s="171">
        <v>40124</v>
      </c>
    </row>
    <row r="67" spans="1:5" x14ac:dyDescent="0.2">
      <c r="A67">
        <v>125</v>
      </c>
      <c r="B67" t="s">
        <v>1203</v>
      </c>
      <c r="C67" t="s">
        <v>1204</v>
      </c>
      <c r="D67">
        <v>1</v>
      </c>
      <c r="E67" s="171">
        <v>39994</v>
      </c>
    </row>
    <row r="68" spans="1:5" x14ac:dyDescent="0.2">
      <c r="A68">
        <v>126</v>
      </c>
      <c r="B68" t="s">
        <v>1205</v>
      </c>
      <c r="C68" t="s">
        <v>1206</v>
      </c>
      <c r="D68">
        <v>1</v>
      </c>
      <c r="E68" s="171">
        <v>40158</v>
      </c>
    </row>
    <row r="69" spans="1:5" x14ac:dyDescent="0.2">
      <c r="A69">
        <v>127</v>
      </c>
      <c r="B69" t="s">
        <v>1207</v>
      </c>
      <c r="C69" t="s">
        <v>1208</v>
      </c>
      <c r="D69">
        <v>1</v>
      </c>
      <c r="E69" s="171">
        <v>39939</v>
      </c>
    </row>
    <row r="70" spans="1:5" x14ac:dyDescent="0.2">
      <c r="A70">
        <v>128</v>
      </c>
      <c r="B70" t="s">
        <v>1209</v>
      </c>
      <c r="C70" t="s">
        <v>1210</v>
      </c>
      <c r="D70">
        <v>1</v>
      </c>
      <c r="E70" s="171">
        <v>40143</v>
      </c>
    </row>
    <row r="71" spans="1:5" x14ac:dyDescent="0.2">
      <c r="A71">
        <v>129</v>
      </c>
      <c r="B71" t="s">
        <v>1211</v>
      </c>
      <c r="C71" t="s">
        <v>1212</v>
      </c>
      <c r="D71">
        <v>1</v>
      </c>
      <c r="E71" s="171">
        <v>39941</v>
      </c>
    </row>
    <row r="72" spans="1:5" x14ac:dyDescent="0.2">
      <c r="A72">
        <v>136</v>
      </c>
      <c r="B72" t="s">
        <v>523</v>
      </c>
      <c r="C72" t="s">
        <v>524</v>
      </c>
      <c r="D72">
        <v>2</v>
      </c>
      <c r="E72" s="171">
        <v>39592</v>
      </c>
    </row>
    <row r="73" spans="1:5" x14ac:dyDescent="0.2">
      <c r="A73">
        <v>137</v>
      </c>
      <c r="B73" t="s">
        <v>525</v>
      </c>
      <c r="C73" t="s">
        <v>526</v>
      </c>
      <c r="D73">
        <v>2</v>
      </c>
      <c r="E73" s="171">
        <v>39669</v>
      </c>
    </row>
    <row r="74" spans="1:5" x14ac:dyDescent="0.2">
      <c r="A74">
        <v>138</v>
      </c>
      <c r="B74" t="s">
        <v>527</v>
      </c>
      <c r="C74" t="s">
        <v>528</v>
      </c>
      <c r="D74">
        <v>2</v>
      </c>
      <c r="E74" s="171">
        <v>39697</v>
      </c>
    </row>
    <row r="75" spans="1:5" x14ac:dyDescent="0.2">
      <c r="A75">
        <v>139</v>
      </c>
      <c r="B75" t="s">
        <v>529</v>
      </c>
      <c r="C75" t="s">
        <v>530</v>
      </c>
      <c r="D75">
        <v>2</v>
      </c>
      <c r="E75" s="171">
        <v>39647</v>
      </c>
    </row>
    <row r="76" spans="1:5" x14ac:dyDescent="0.2">
      <c r="A76">
        <v>140</v>
      </c>
      <c r="B76" t="s">
        <v>531</v>
      </c>
      <c r="C76" t="s">
        <v>532</v>
      </c>
      <c r="D76">
        <v>2</v>
      </c>
      <c r="E76" s="171">
        <v>39751</v>
      </c>
    </row>
    <row r="77" spans="1:5" x14ac:dyDescent="0.2">
      <c r="A77">
        <v>142</v>
      </c>
      <c r="B77" t="s">
        <v>533</v>
      </c>
      <c r="C77" t="s">
        <v>534</v>
      </c>
      <c r="D77">
        <v>2</v>
      </c>
      <c r="E77" s="171">
        <v>39603</v>
      </c>
    </row>
    <row r="78" spans="1:5" x14ac:dyDescent="0.2">
      <c r="A78">
        <v>143</v>
      </c>
      <c r="B78" t="s">
        <v>1213</v>
      </c>
      <c r="C78" t="s">
        <v>1214</v>
      </c>
      <c r="D78">
        <v>2</v>
      </c>
      <c r="E78" s="171">
        <v>39882</v>
      </c>
    </row>
    <row r="79" spans="1:5" x14ac:dyDescent="0.2">
      <c r="A79">
        <v>144</v>
      </c>
      <c r="B79" t="s">
        <v>1215</v>
      </c>
      <c r="C79" t="s">
        <v>1216</v>
      </c>
      <c r="D79">
        <v>2</v>
      </c>
      <c r="E79" s="171">
        <v>39868</v>
      </c>
    </row>
    <row r="80" spans="1:5" x14ac:dyDescent="0.2">
      <c r="A80">
        <v>145</v>
      </c>
      <c r="B80" t="s">
        <v>1217</v>
      </c>
      <c r="C80" t="s">
        <v>1218</v>
      </c>
      <c r="D80">
        <v>1</v>
      </c>
      <c r="E80" s="171">
        <v>40200</v>
      </c>
    </row>
    <row r="81" spans="1:5" x14ac:dyDescent="0.2">
      <c r="A81">
        <v>146</v>
      </c>
      <c r="B81" t="s">
        <v>1219</v>
      </c>
      <c r="C81" t="s">
        <v>1220</v>
      </c>
      <c r="D81">
        <v>1</v>
      </c>
      <c r="E81" s="171">
        <v>39990</v>
      </c>
    </row>
    <row r="82" spans="1:5" x14ac:dyDescent="0.2">
      <c r="A82">
        <v>147</v>
      </c>
      <c r="B82" t="s">
        <v>1221</v>
      </c>
      <c r="C82" t="s">
        <v>1222</v>
      </c>
      <c r="D82">
        <v>1</v>
      </c>
      <c r="E82" s="171">
        <v>40239</v>
      </c>
    </row>
    <row r="83" spans="1:5" x14ac:dyDescent="0.2">
      <c r="A83">
        <v>148</v>
      </c>
      <c r="B83" t="s">
        <v>1223</v>
      </c>
      <c r="C83" t="s">
        <v>1224</v>
      </c>
      <c r="D83">
        <v>1</v>
      </c>
      <c r="E83" s="171">
        <v>40123</v>
      </c>
    </row>
    <row r="84" spans="1:5" x14ac:dyDescent="0.2">
      <c r="A84">
        <v>149</v>
      </c>
      <c r="B84" t="s">
        <v>1225</v>
      </c>
      <c r="C84" t="s">
        <v>1226</v>
      </c>
      <c r="D84">
        <v>1</v>
      </c>
      <c r="E84" s="171">
        <v>40009</v>
      </c>
    </row>
    <row r="85" spans="1:5" x14ac:dyDescent="0.2">
      <c r="A85">
        <v>150</v>
      </c>
      <c r="B85" t="s">
        <v>1227</v>
      </c>
      <c r="C85" t="s">
        <v>1228</v>
      </c>
      <c r="D85">
        <v>1</v>
      </c>
      <c r="E85" s="171">
        <v>40081</v>
      </c>
    </row>
    <row r="86" spans="1:5" x14ac:dyDescent="0.2">
      <c r="A86">
        <v>151</v>
      </c>
      <c r="B86" t="s">
        <v>1229</v>
      </c>
      <c r="C86" t="s">
        <v>1230</v>
      </c>
      <c r="D86">
        <v>1</v>
      </c>
      <c r="E86" s="171">
        <v>40263</v>
      </c>
    </row>
    <row r="87" spans="1:5" x14ac:dyDescent="0.2">
      <c r="A87">
        <v>157</v>
      </c>
      <c r="B87" t="s">
        <v>535</v>
      </c>
      <c r="C87" t="s">
        <v>536</v>
      </c>
      <c r="D87">
        <v>2</v>
      </c>
      <c r="E87" s="171">
        <v>39805</v>
      </c>
    </row>
    <row r="88" spans="1:5" x14ac:dyDescent="0.2">
      <c r="A88">
        <v>158</v>
      </c>
      <c r="B88" t="s">
        <v>537</v>
      </c>
      <c r="C88" t="s">
        <v>538</v>
      </c>
      <c r="D88">
        <v>2</v>
      </c>
      <c r="E88" s="171">
        <v>39552</v>
      </c>
    </row>
    <row r="89" spans="1:5" x14ac:dyDescent="0.2">
      <c r="A89">
        <v>159</v>
      </c>
      <c r="B89" t="s">
        <v>539</v>
      </c>
      <c r="C89" t="s">
        <v>540</v>
      </c>
      <c r="D89">
        <v>2</v>
      </c>
      <c r="E89" s="171">
        <v>39594</v>
      </c>
    </row>
    <row r="90" spans="1:5" x14ac:dyDescent="0.2">
      <c r="A90">
        <v>160</v>
      </c>
      <c r="B90" t="s">
        <v>541</v>
      </c>
      <c r="C90" t="s">
        <v>542</v>
      </c>
      <c r="D90">
        <v>2</v>
      </c>
      <c r="E90" s="171">
        <v>39843</v>
      </c>
    </row>
    <row r="91" spans="1:5" x14ac:dyDescent="0.2">
      <c r="A91">
        <v>161</v>
      </c>
      <c r="B91" t="s">
        <v>543</v>
      </c>
      <c r="C91" t="s">
        <v>544</v>
      </c>
      <c r="D91">
        <v>2</v>
      </c>
      <c r="E91" s="171">
        <v>39569</v>
      </c>
    </row>
    <row r="92" spans="1:5" x14ac:dyDescent="0.2">
      <c r="A92">
        <v>162</v>
      </c>
      <c r="B92" t="s">
        <v>545</v>
      </c>
      <c r="C92" t="s">
        <v>546</v>
      </c>
      <c r="D92">
        <v>2</v>
      </c>
      <c r="E92" s="171">
        <v>39706</v>
      </c>
    </row>
    <row r="93" spans="1:5" x14ac:dyDescent="0.2">
      <c r="A93">
        <v>163</v>
      </c>
      <c r="B93" t="s">
        <v>547</v>
      </c>
      <c r="C93" t="s">
        <v>548</v>
      </c>
      <c r="D93">
        <v>2</v>
      </c>
      <c r="E93" s="171">
        <v>39837</v>
      </c>
    </row>
    <row r="94" spans="1:5" x14ac:dyDescent="0.2">
      <c r="A94">
        <v>164</v>
      </c>
      <c r="B94" t="s">
        <v>549</v>
      </c>
      <c r="C94" t="s">
        <v>550</v>
      </c>
      <c r="D94">
        <v>2</v>
      </c>
      <c r="E94" s="171">
        <v>39685</v>
      </c>
    </row>
    <row r="95" spans="1:5" x14ac:dyDescent="0.2">
      <c r="A95">
        <v>165</v>
      </c>
      <c r="B95" t="s">
        <v>551</v>
      </c>
      <c r="C95" t="s">
        <v>552</v>
      </c>
      <c r="D95">
        <v>2</v>
      </c>
      <c r="E95" s="171">
        <v>39730</v>
      </c>
    </row>
    <row r="96" spans="1:5" x14ac:dyDescent="0.2">
      <c r="A96">
        <v>166</v>
      </c>
      <c r="B96" t="s">
        <v>553</v>
      </c>
      <c r="C96" t="s">
        <v>554</v>
      </c>
      <c r="D96">
        <v>2</v>
      </c>
      <c r="E96" s="171">
        <v>39666</v>
      </c>
    </row>
    <row r="97" spans="1:5" x14ac:dyDescent="0.2">
      <c r="A97">
        <v>167</v>
      </c>
      <c r="B97" t="s">
        <v>555</v>
      </c>
      <c r="C97" t="s">
        <v>556</v>
      </c>
      <c r="D97">
        <v>2</v>
      </c>
      <c r="E97" s="171">
        <v>39711</v>
      </c>
    </row>
    <row r="98" spans="1:5" x14ac:dyDescent="0.2">
      <c r="A98">
        <v>168</v>
      </c>
      <c r="B98" t="s">
        <v>557</v>
      </c>
      <c r="C98" t="s">
        <v>558</v>
      </c>
      <c r="D98">
        <v>2</v>
      </c>
      <c r="E98" s="171">
        <v>39643</v>
      </c>
    </row>
    <row r="99" spans="1:5" x14ac:dyDescent="0.2">
      <c r="A99">
        <v>169</v>
      </c>
      <c r="B99" t="s">
        <v>559</v>
      </c>
      <c r="C99" t="s">
        <v>560</v>
      </c>
      <c r="D99">
        <v>2</v>
      </c>
      <c r="E99" s="171">
        <v>39711</v>
      </c>
    </row>
    <row r="100" spans="1:5" x14ac:dyDescent="0.2">
      <c r="A100">
        <v>170</v>
      </c>
      <c r="B100" t="s">
        <v>561</v>
      </c>
      <c r="C100" t="s">
        <v>562</v>
      </c>
      <c r="D100">
        <v>2</v>
      </c>
      <c r="E100" s="171">
        <v>39736</v>
      </c>
    </row>
    <row r="101" spans="1:5" x14ac:dyDescent="0.2">
      <c r="A101">
        <v>171</v>
      </c>
      <c r="B101" t="s">
        <v>563</v>
      </c>
      <c r="C101" t="s">
        <v>564</v>
      </c>
      <c r="D101">
        <v>2</v>
      </c>
      <c r="E101" s="171">
        <v>39641</v>
      </c>
    </row>
    <row r="102" spans="1:5" x14ac:dyDescent="0.2">
      <c r="A102">
        <v>172</v>
      </c>
      <c r="B102" t="s">
        <v>565</v>
      </c>
      <c r="C102" t="s">
        <v>566</v>
      </c>
      <c r="D102">
        <v>2</v>
      </c>
      <c r="E102" s="171">
        <v>39711</v>
      </c>
    </row>
    <row r="103" spans="1:5" x14ac:dyDescent="0.2">
      <c r="A103">
        <v>173</v>
      </c>
      <c r="B103" t="s">
        <v>1231</v>
      </c>
      <c r="C103" t="s">
        <v>1232</v>
      </c>
      <c r="D103">
        <v>1</v>
      </c>
      <c r="E103" s="171">
        <v>39984</v>
      </c>
    </row>
    <row r="104" spans="1:5" x14ac:dyDescent="0.2">
      <c r="A104">
        <v>174</v>
      </c>
      <c r="B104" t="s">
        <v>567</v>
      </c>
      <c r="C104" t="s">
        <v>568</v>
      </c>
      <c r="D104">
        <v>2</v>
      </c>
      <c r="E104" s="171">
        <v>39694</v>
      </c>
    </row>
    <row r="105" spans="1:5" x14ac:dyDescent="0.2">
      <c r="A105">
        <v>175</v>
      </c>
      <c r="B105" t="s">
        <v>1233</v>
      </c>
      <c r="C105" t="s">
        <v>1234</v>
      </c>
      <c r="D105">
        <v>1</v>
      </c>
      <c r="E105" s="171">
        <v>40193</v>
      </c>
    </row>
    <row r="106" spans="1:5" x14ac:dyDescent="0.2">
      <c r="A106">
        <v>176</v>
      </c>
      <c r="B106" t="s">
        <v>1235</v>
      </c>
      <c r="C106" t="s">
        <v>1236</v>
      </c>
      <c r="D106">
        <v>1</v>
      </c>
      <c r="E106" s="171">
        <v>40035</v>
      </c>
    </row>
    <row r="107" spans="1:5" x14ac:dyDescent="0.2">
      <c r="A107">
        <v>177</v>
      </c>
      <c r="B107" t="s">
        <v>1237</v>
      </c>
      <c r="C107" t="s">
        <v>1238</v>
      </c>
      <c r="D107">
        <v>1</v>
      </c>
      <c r="E107" s="171">
        <v>40253</v>
      </c>
    </row>
    <row r="108" spans="1:5" x14ac:dyDescent="0.2">
      <c r="A108">
        <v>178</v>
      </c>
      <c r="B108" t="s">
        <v>1239</v>
      </c>
      <c r="C108" t="s">
        <v>1240</v>
      </c>
      <c r="D108">
        <v>1</v>
      </c>
      <c r="E108" s="171">
        <v>40219</v>
      </c>
    </row>
    <row r="109" spans="1:5" x14ac:dyDescent="0.2">
      <c r="A109">
        <v>179</v>
      </c>
      <c r="B109" t="s">
        <v>1241</v>
      </c>
      <c r="C109" t="s">
        <v>1242</v>
      </c>
      <c r="D109">
        <v>1</v>
      </c>
      <c r="E109" s="171">
        <v>39979</v>
      </c>
    </row>
    <row r="110" spans="1:5" x14ac:dyDescent="0.2">
      <c r="A110">
        <v>180</v>
      </c>
      <c r="B110" t="s">
        <v>1243</v>
      </c>
      <c r="C110" t="s">
        <v>1244</v>
      </c>
      <c r="D110">
        <v>1</v>
      </c>
      <c r="E110" s="171">
        <v>40190</v>
      </c>
    </row>
    <row r="111" spans="1:5" x14ac:dyDescent="0.2">
      <c r="A111">
        <v>181</v>
      </c>
      <c r="B111" t="s">
        <v>1245</v>
      </c>
      <c r="C111" t="s">
        <v>1246</v>
      </c>
      <c r="D111">
        <v>1</v>
      </c>
      <c r="E111" s="171">
        <v>40082</v>
      </c>
    </row>
    <row r="112" spans="1:5" x14ac:dyDescent="0.2">
      <c r="A112">
        <v>182</v>
      </c>
      <c r="B112" t="s">
        <v>1247</v>
      </c>
      <c r="C112" t="s">
        <v>1248</v>
      </c>
      <c r="D112">
        <v>1</v>
      </c>
      <c r="E112" s="171">
        <v>39937</v>
      </c>
    </row>
    <row r="113" spans="1:5" x14ac:dyDescent="0.2">
      <c r="A113">
        <v>189</v>
      </c>
      <c r="B113" t="s">
        <v>1249</v>
      </c>
      <c r="C113" t="s">
        <v>1250</v>
      </c>
      <c r="D113">
        <v>1</v>
      </c>
      <c r="E113" s="171">
        <v>40066</v>
      </c>
    </row>
    <row r="114" spans="1:5" x14ac:dyDescent="0.2">
      <c r="A114">
        <v>190</v>
      </c>
      <c r="B114" t="s">
        <v>1251</v>
      </c>
      <c r="C114" t="s">
        <v>1252</v>
      </c>
      <c r="D114">
        <v>1</v>
      </c>
      <c r="E114" s="171">
        <v>39947</v>
      </c>
    </row>
    <row r="115" spans="1:5" x14ac:dyDescent="0.2">
      <c r="A115">
        <v>191</v>
      </c>
      <c r="B115" t="s">
        <v>1253</v>
      </c>
      <c r="C115" t="s">
        <v>1254</v>
      </c>
      <c r="D115">
        <v>1</v>
      </c>
      <c r="E115" s="171">
        <v>39935</v>
      </c>
    </row>
    <row r="116" spans="1:5" x14ac:dyDescent="0.2">
      <c r="A116">
        <v>192</v>
      </c>
      <c r="B116" t="s">
        <v>1255</v>
      </c>
      <c r="C116" t="s">
        <v>1256</v>
      </c>
      <c r="D116">
        <v>1</v>
      </c>
      <c r="E116" s="171">
        <v>39930</v>
      </c>
    </row>
    <row r="117" spans="1:5" x14ac:dyDescent="0.2">
      <c r="A117">
        <v>193</v>
      </c>
      <c r="B117" t="s">
        <v>1257</v>
      </c>
      <c r="C117" t="s">
        <v>1258</v>
      </c>
      <c r="D117">
        <v>1</v>
      </c>
      <c r="E117" s="171">
        <v>39976</v>
      </c>
    </row>
    <row r="118" spans="1:5" x14ac:dyDescent="0.2">
      <c r="A118">
        <v>194</v>
      </c>
      <c r="B118" t="s">
        <v>1259</v>
      </c>
      <c r="C118" t="s">
        <v>1260</v>
      </c>
      <c r="D118">
        <v>1</v>
      </c>
      <c r="E118" s="171">
        <v>40217</v>
      </c>
    </row>
    <row r="119" spans="1:5" x14ac:dyDescent="0.2">
      <c r="A119">
        <v>195</v>
      </c>
      <c r="B119" t="s">
        <v>1261</v>
      </c>
      <c r="C119" t="s">
        <v>1262</v>
      </c>
      <c r="D119">
        <v>1</v>
      </c>
      <c r="E119" s="171">
        <v>40130</v>
      </c>
    </row>
    <row r="120" spans="1:5" x14ac:dyDescent="0.2">
      <c r="A120">
        <v>196</v>
      </c>
      <c r="B120" t="s">
        <v>1263</v>
      </c>
      <c r="C120" t="s">
        <v>1264</v>
      </c>
      <c r="D120">
        <v>1</v>
      </c>
      <c r="E120" s="171">
        <v>40190</v>
      </c>
    </row>
    <row r="121" spans="1:5" x14ac:dyDescent="0.2">
      <c r="A121">
        <v>209</v>
      </c>
      <c r="B121" t="s">
        <v>569</v>
      </c>
      <c r="C121" t="s">
        <v>570</v>
      </c>
      <c r="D121">
        <v>2</v>
      </c>
      <c r="E121" s="171">
        <v>39815</v>
      </c>
    </row>
    <row r="122" spans="1:5" x14ac:dyDescent="0.2">
      <c r="A122">
        <v>210</v>
      </c>
      <c r="B122" t="s">
        <v>571</v>
      </c>
      <c r="C122" t="s">
        <v>572</v>
      </c>
      <c r="D122">
        <v>2</v>
      </c>
      <c r="E122" s="171">
        <v>39761</v>
      </c>
    </row>
    <row r="123" spans="1:5" x14ac:dyDescent="0.2">
      <c r="A123">
        <v>211</v>
      </c>
      <c r="B123" t="s">
        <v>573</v>
      </c>
      <c r="C123" t="s">
        <v>574</v>
      </c>
      <c r="D123">
        <v>2</v>
      </c>
      <c r="E123" s="171">
        <v>39732</v>
      </c>
    </row>
    <row r="124" spans="1:5" x14ac:dyDescent="0.2">
      <c r="A124">
        <v>212</v>
      </c>
      <c r="B124" t="s">
        <v>575</v>
      </c>
      <c r="C124" t="s">
        <v>576</v>
      </c>
      <c r="D124">
        <v>2</v>
      </c>
      <c r="E124" s="171">
        <v>39699</v>
      </c>
    </row>
    <row r="125" spans="1:5" x14ac:dyDescent="0.2">
      <c r="A125">
        <v>213</v>
      </c>
      <c r="B125" t="s">
        <v>577</v>
      </c>
      <c r="C125" t="s">
        <v>578</v>
      </c>
      <c r="D125">
        <v>2</v>
      </c>
      <c r="E125" s="171">
        <v>39603</v>
      </c>
    </row>
    <row r="126" spans="1:5" x14ac:dyDescent="0.2">
      <c r="A126">
        <v>214</v>
      </c>
      <c r="B126" t="s">
        <v>579</v>
      </c>
      <c r="C126" t="s">
        <v>580</v>
      </c>
      <c r="D126">
        <v>2</v>
      </c>
      <c r="E126" s="171">
        <v>39902</v>
      </c>
    </row>
    <row r="127" spans="1:5" x14ac:dyDescent="0.2">
      <c r="A127">
        <v>215</v>
      </c>
      <c r="B127" t="s">
        <v>581</v>
      </c>
      <c r="C127" t="s">
        <v>582</v>
      </c>
      <c r="D127">
        <v>2</v>
      </c>
      <c r="E127" s="171">
        <v>39569</v>
      </c>
    </row>
    <row r="128" spans="1:5" x14ac:dyDescent="0.2">
      <c r="A128">
        <v>216</v>
      </c>
      <c r="B128" t="s">
        <v>583</v>
      </c>
      <c r="C128" t="s">
        <v>584</v>
      </c>
      <c r="D128">
        <v>2</v>
      </c>
      <c r="E128" s="171">
        <v>39747</v>
      </c>
    </row>
    <row r="129" spans="1:5" x14ac:dyDescent="0.2">
      <c r="A129">
        <v>217</v>
      </c>
      <c r="B129" t="s">
        <v>585</v>
      </c>
      <c r="C129" t="s">
        <v>586</v>
      </c>
      <c r="D129">
        <v>2</v>
      </c>
      <c r="E129" s="171">
        <v>39754</v>
      </c>
    </row>
    <row r="130" spans="1:5" x14ac:dyDescent="0.2">
      <c r="A130">
        <v>218</v>
      </c>
      <c r="B130" t="s">
        <v>1265</v>
      </c>
      <c r="C130" t="s">
        <v>1266</v>
      </c>
      <c r="D130">
        <v>2</v>
      </c>
      <c r="E130" s="171">
        <v>39890</v>
      </c>
    </row>
    <row r="131" spans="1:5" x14ac:dyDescent="0.2">
      <c r="A131">
        <v>219</v>
      </c>
      <c r="B131" t="s">
        <v>1267</v>
      </c>
      <c r="C131" t="s">
        <v>1268</v>
      </c>
      <c r="D131">
        <v>1</v>
      </c>
      <c r="E131" s="171">
        <v>39931</v>
      </c>
    </row>
    <row r="132" spans="1:5" x14ac:dyDescent="0.2">
      <c r="A132">
        <v>220</v>
      </c>
      <c r="B132" t="s">
        <v>1269</v>
      </c>
      <c r="C132" t="s">
        <v>1270</v>
      </c>
      <c r="D132">
        <v>1</v>
      </c>
      <c r="E132" s="171">
        <v>39953</v>
      </c>
    </row>
    <row r="133" spans="1:5" x14ac:dyDescent="0.2">
      <c r="A133">
        <v>221</v>
      </c>
      <c r="B133" t="s">
        <v>587</v>
      </c>
      <c r="C133" t="s">
        <v>588</v>
      </c>
      <c r="D133">
        <v>2</v>
      </c>
      <c r="E133" s="171">
        <v>39450</v>
      </c>
    </row>
    <row r="134" spans="1:5" x14ac:dyDescent="0.2">
      <c r="A134">
        <v>222</v>
      </c>
      <c r="B134" t="s">
        <v>589</v>
      </c>
      <c r="C134" t="s">
        <v>590</v>
      </c>
      <c r="D134">
        <v>2</v>
      </c>
      <c r="E134" s="171">
        <v>39569</v>
      </c>
    </row>
    <row r="135" spans="1:5" x14ac:dyDescent="0.2">
      <c r="A135">
        <v>223</v>
      </c>
      <c r="B135" t="s">
        <v>591</v>
      </c>
      <c r="C135" t="s">
        <v>592</v>
      </c>
      <c r="D135">
        <v>2</v>
      </c>
      <c r="E135" s="171">
        <v>39858</v>
      </c>
    </row>
    <row r="136" spans="1:5" x14ac:dyDescent="0.2">
      <c r="A136">
        <v>224</v>
      </c>
      <c r="B136" t="s">
        <v>1271</v>
      </c>
      <c r="C136" t="s">
        <v>1272</v>
      </c>
      <c r="D136">
        <v>1</v>
      </c>
      <c r="E136" s="171">
        <v>40045</v>
      </c>
    </row>
    <row r="137" spans="1:5" x14ac:dyDescent="0.2">
      <c r="A137">
        <v>225</v>
      </c>
      <c r="B137" t="s">
        <v>1273</v>
      </c>
      <c r="C137" t="s">
        <v>1274</v>
      </c>
      <c r="D137">
        <v>2</v>
      </c>
      <c r="E137" s="171">
        <v>39708</v>
      </c>
    </row>
    <row r="138" spans="1:5" x14ac:dyDescent="0.2">
      <c r="A138">
        <v>226</v>
      </c>
      <c r="B138" t="s">
        <v>593</v>
      </c>
      <c r="C138" t="s">
        <v>594</v>
      </c>
      <c r="D138">
        <v>2</v>
      </c>
      <c r="E138" s="171">
        <v>39821</v>
      </c>
    </row>
    <row r="139" spans="1:5" x14ac:dyDescent="0.2">
      <c r="A139">
        <v>228</v>
      </c>
      <c r="B139" t="s">
        <v>1275</v>
      </c>
      <c r="C139" t="s">
        <v>1276</v>
      </c>
      <c r="D139">
        <v>1</v>
      </c>
      <c r="E139" s="171">
        <v>40085</v>
      </c>
    </row>
    <row r="140" spans="1:5" x14ac:dyDescent="0.2">
      <c r="A140">
        <v>229</v>
      </c>
      <c r="B140" t="s">
        <v>1277</v>
      </c>
      <c r="C140" t="s">
        <v>1278</v>
      </c>
      <c r="D140">
        <v>1</v>
      </c>
      <c r="E140" s="171">
        <v>40122</v>
      </c>
    </row>
    <row r="141" spans="1:5" x14ac:dyDescent="0.2">
      <c r="A141">
        <v>231</v>
      </c>
      <c r="B141" t="s">
        <v>1279</v>
      </c>
      <c r="C141" t="s">
        <v>1280</v>
      </c>
      <c r="D141">
        <v>1</v>
      </c>
      <c r="E141" s="171">
        <v>39972</v>
      </c>
    </row>
    <row r="142" spans="1:5" x14ac:dyDescent="0.2">
      <c r="A142">
        <v>241</v>
      </c>
      <c r="B142" t="s">
        <v>1281</v>
      </c>
      <c r="C142" t="s">
        <v>1282</v>
      </c>
      <c r="D142">
        <v>1</v>
      </c>
      <c r="E142" s="171">
        <v>39905</v>
      </c>
    </row>
    <row r="143" spans="1:5" x14ac:dyDescent="0.2">
      <c r="A143">
        <v>242</v>
      </c>
      <c r="B143" t="s">
        <v>1283</v>
      </c>
      <c r="C143" t="s">
        <v>1284</v>
      </c>
      <c r="D143">
        <v>1</v>
      </c>
      <c r="E143" s="171">
        <v>39959</v>
      </c>
    </row>
    <row r="144" spans="1:5" x14ac:dyDescent="0.2">
      <c r="A144">
        <v>243</v>
      </c>
      <c r="B144" t="s">
        <v>1285</v>
      </c>
      <c r="C144" t="s">
        <v>1286</v>
      </c>
      <c r="D144">
        <v>1</v>
      </c>
      <c r="E144" s="171">
        <v>40200</v>
      </c>
    </row>
    <row r="145" spans="1:5" x14ac:dyDescent="0.2">
      <c r="A145">
        <v>256</v>
      </c>
      <c r="B145" t="s">
        <v>595</v>
      </c>
      <c r="C145" t="s">
        <v>596</v>
      </c>
      <c r="D145">
        <v>2</v>
      </c>
      <c r="E145" s="171">
        <v>39575</v>
      </c>
    </row>
    <row r="146" spans="1:5" x14ac:dyDescent="0.2">
      <c r="A146">
        <v>257</v>
      </c>
      <c r="B146" t="s">
        <v>597</v>
      </c>
      <c r="C146" t="s">
        <v>598</v>
      </c>
      <c r="D146">
        <v>2</v>
      </c>
      <c r="E146" s="171">
        <v>39673</v>
      </c>
    </row>
    <row r="147" spans="1:5" x14ac:dyDescent="0.2">
      <c r="A147">
        <v>258</v>
      </c>
      <c r="B147" t="s">
        <v>599</v>
      </c>
      <c r="C147" t="s">
        <v>600</v>
      </c>
      <c r="D147">
        <v>2</v>
      </c>
      <c r="E147" s="171">
        <v>39705</v>
      </c>
    </row>
    <row r="148" spans="1:5" x14ac:dyDescent="0.2">
      <c r="A148">
        <v>272</v>
      </c>
      <c r="B148" t="s">
        <v>601</v>
      </c>
      <c r="C148" t="s">
        <v>602</v>
      </c>
      <c r="D148">
        <v>2</v>
      </c>
      <c r="E148" s="171">
        <v>39900</v>
      </c>
    </row>
    <row r="149" spans="1:5" x14ac:dyDescent="0.2">
      <c r="A149">
        <v>273</v>
      </c>
      <c r="B149" t="s">
        <v>1287</v>
      </c>
      <c r="C149" t="s">
        <v>1288</v>
      </c>
      <c r="D149">
        <v>1</v>
      </c>
      <c r="E149" s="171">
        <v>40154</v>
      </c>
    </row>
    <row r="150" spans="1:5" x14ac:dyDescent="0.2">
      <c r="A150">
        <v>282</v>
      </c>
      <c r="B150" t="s">
        <v>603</v>
      </c>
      <c r="C150" t="s">
        <v>604</v>
      </c>
      <c r="D150">
        <v>2</v>
      </c>
      <c r="E150" s="171">
        <v>39616</v>
      </c>
    </row>
    <row r="151" spans="1:5" x14ac:dyDescent="0.2">
      <c r="A151">
        <v>283</v>
      </c>
      <c r="B151" t="s">
        <v>605</v>
      </c>
      <c r="C151" t="s">
        <v>606</v>
      </c>
      <c r="D151">
        <v>2</v>
      </c>
      <c r="E151" s="171">
        <v>39802</v>
      </c>
    </row>
    <row r="152" spans="1:5" x14ac:dyDescent="0.2">
      <c r="A152">
        <v>284</v>
      </c>
      <c r="B152" t="s">
        <v>607</v>
      </c>
      <c r="C152" t="s">
        <v>608</v>
      </c>
      <c r="D152">
        <v>2</v>
      </c>
      <c r="E152" s="171">
        <v>39710</v>
      </c>
    </row>
    <row r="153" spans="1:5" x14ac:dyDescent="0.2">
      <c r="A153">
        <v>285</v>
      </c>
      <c r="B153" t="s">
        <v>609</v>
      </c>
      <c r="C153" t="s">
        <v>610</v>
      </c>
      <c r="D153">
        <v>2</v>
      </c>
      <c r="E153" s="171">
        <v>39714</v>
      </c>
    </row>
    <row r="154" spans="1:5" x14ac:dyDescent="0.2">
      <c r="A154">
        <v>286</v>
      </c>
      <c r="B154" t="s">
        <v>611</v>
      </c>
      <c r="C154" t="s">
        <v>612</v>
      </c>
      <c r="D154">
        <v>2</v>
      </c>
      <c r="E154" s="171">
        <v>39852</v>
      </c>
    </row>
    <row r="155" spans="1:5" x14ac:dyDescent="0.2">
      <c r="A155">
        <v>287</v>
      </c>
      <c r="B155" t="s">
        <v>613</v>
      </c>
      <c r="C155" t="s">
        <v>614</v>
      </c>
      <c r="D155">
        <v>2</v>
      </c>
      <c r="E155" s="171">
        <v>39658</v>
      </c>
    </row>
    <row r="156" spans="1:5" x14ac:dyDescent="0.2">
      <c r="A156">
        <v>288</v>
      </c>
      <c r="B156" t="s">
        <v>615</v>
      </c>
      <c r="C156" t="s">
        <v>616</v>
      </c>
      <c r="D156">
        <v>2</v>
      </c>
      <c r="E156" s="171">
        <v>39550</v>
      </c>
    </row>
    <row r="157" spans="1:5" x14ac:dyDescent="0.2">
      <c r="A157">
        <v>289</v>
      </c>
      <c r="B157" t="s">
        <v>617</v>
      </c>
      <c r="C157" t="s">
        <v>618</v>
      </c>
      <c r="D157">
        <v>2</v>
      </c>
      <c r="E157" s="171">
        <v>39715</v>
      </c>
    </row>
    <row r="158" spans="1:5" x14ac:dyDescent="0.2">
      <c r="A158">
        <v>291</v>
      </c>
      <c r="B158" t="s">
        <v>1289</v>
      </c>
      <c r="C158" t="s">
        <v>1290</v>
      </c>
      <c r="D158">
        <v>1</v>
      </c>
      <c r="E158" s="171">
        <v>40120</v>
      </c>
    </row>
    <row r="159" spans="1:5" x14ac:dyDescent="0.2">
      <c r="A159">
        <v>292</v>
      </c>
      <c r="B159" t="s">
        <v>1291</v>
      </c>
      <c r="C159" t="s">
        <v>1292</v>
      </c>
      <c r="D159">
        <v>1</v>
      </c>
      <c r="E159" s="171">
        <v>39934</v>
      </c>
    </row>
    <row r="160" spans="1:5" x14ac:dyDescent="0.2">
      <c r="A160">
        <v>293</v>
      </c>
      <c r="B160" t="s">
        <v>1293</v>
      </c>
      <c r="C160" t="s">
        <v>1294</v>
      </c>
      <c r="D160">
        <v>1</v>
      </c>
      <c r="E160" s="171">
        <v>40038</v>
      </c>
    </row>
    <row r="161" spans="1:5" x14ac:dyDescent="0.2">
      <c r="A161">
        <v>294</v>
      </c>
      <c r="B161" t="s">
        <v>1295</v>
      </c>
      <c r="C161" t="s">
        <v>1296</v>
      </c>
      <c r="D161">
        <v>1</v>
      </c>
      <c r="E161" s="171">
        <v>40163</v>
      </c>
    </row>
    <row r="162" spans="1:5" x14ac:dyDescent="0.2">
      <c r="A162">
        <v>295</v>
      </c>
      <c r="B162" t="s">
        <v>1297</v>
      </c>
      <c r="C162" t="s">
        <v>1298</v>
      </c>
      <c r="D162">
        <v>1</v>
      </c>
      <c r="E162" s="171">
        <v>39995</v>
      </c>
    </row>
    <row r="163" spans="1:5" x14ac:dyDescent="0.2">
      <c r="A163">
        <v>296</v>
      </c>
      <c r="B163" t="s">
        <v>1299</v>
      </c>
      <c r="C163" t="s">
        <v>1300</v>
      </c>
      <c r="D163">
        <v>1</v>
      </c>
      <c r="E163" s="171">
        <v>39991</v>
      </c>
    </row>
    <row r="164" spans="1:5" x14ac:dyDescent="0.2">
      <c r="A164">
        <v>297</v>
      </c>
      <c r="B164" t="s">
        <v>1301</v>
      </c>
      <c r="C164" t="s">
        <v>1302</v>
      </c>
      <c r="D164">
        <v>1</v>
      </c>
      <c r="E164" s="171">
        <v>40067</v>
      </c>
    </row>
    <row r="165" spans="1:5" x14ac:dyDescent="0.2">
      <c r="A165">
        <v>298</v>
      </c>
      <c r="B165" t="s">
        <v>1303</v>
      </c>
      <c r="C165" t="s">
        <v>1304</v>
      </c>
      <c r="D165">
        <v>1</v>
      </c>
      <c r="E165" s="171">
        <v>40121</v>
      </c>
    </row>
    <row r="166" spans="1:5" x14ac:dyDescent="0.2">
      <c r="A166">
        <v>321</v>
      </c>
      <c r="B166" t="s">
        <v>1305</v>
      </c>
      <c r="C166" t="s">
        <v>1306</v>
      </c>
      <c r="D166">
        <v>1</v>
      </c>
      <c r="E166" s="171">
        <v>39982</v>
      </c>
    </row>
    <row r="167" spans="1:5" x14ac:dyDescent="0.2">
      <c r="A167">
        <v>322</v>
      </c>
      <c r="B167" t="s">
        <v>1307</v>
      </c>
      <c r="C167" t="s">
        <v>1308</v>
      </c>
      <c r="D167">
        <v>1</v>
      </c>
      <c r="E167" s="171">
        <v>39910</v>
      </c>
    </row>
    <row r="168" spans="1:5" x14ac:dyDescent="0.2">
      <c r="A168">
        <v>323</v>
      </c>
      <c r="B168" t="s">
        <v>1309</v>
      </c>
      <c r="C168" t="s">
        <v>1310</v>
      </c>
      <c r="D168">
        <v>1</v>
      </c>
      <c r="E168" s="171">
        <v>40062</v>
      </c>
    </row>
    <row r="169" spans="1:5" x14ac:dyDescent="0.2">
      <c r="A169">
        <v>324</v>
      </c>
      <c r="B169" t="s">
        <v>1311</v>
      </c>
      <c r="C169" t="s">
        <v>1312</v>
      </c>
      <c r="D169">
        <v>1</v>
      </c>
      <c r="E169" s="171">
        <v>39982</v>
      </c>
    </row>
    <row r="170" spans="1:5" x14ac:dyDescent="0.2">
      <c r="A170">
        <v>325</v>
      </c>
      <c r="B170" t="s">
        <v>1313</v>
      </c>
      <c r="C170" t="s">
        <v>1314</v>
      </c>
      <c r="D170">
        <v>1</v>
      </c>
      <c r="E170" s="171">
        <v>39928</v>
      </c>
    </row>
    <row r="171" spans="1:5" x14ac:dyDescent="0.2">
      <c r="A171">
        <v>326</v>
      </c>
      <c r="B171" t="s">
        <v>1315</v>
      </c>
      <c r="C171" t="s">
        <v>1316</v>
      </c>
      <c r="D171">
        <v>1</v>
      </c>
      <c r="E171" s="171">
        <v>40053</v>
      </c>
    </row>
    <row r="172" spans="1:5" x14ac:dyDescent="0.2">
      <c r="A172">
        <v>335</v>
      </c>
      <c r="B172" t="s">
        <v>619</v>
      </c>
      <c r="C172" t="s">
        <v>620</v>
      </c>
      <c r="D172">
        <v>2</v>
      </c>
      <c r="E172" s="171">
        <v>39741</v>
      </c>
    </row>
    <row r="173" spans="1:5" x14ac:dyDescent="0.2">
      <c r="A173">
        <v>337</v>
      </c>
      <c r="B173" t="s">
        <v>621</v>
      </c>
      <c r="C173" t="s">
        <v>622</v>
      </c>
      <c r="D173">
        <v>2</v>
      </c>
      <c r="E173" s="171">
        <v>39895</v>
      </c>
    </row>
    <row r="174" spans="1:5" x14ac:dyDescent="0.2">
      <c r="A174">
        <v>338</v>
      </c>
      <c r="B174" t="s">
        <v>623</v>
      </c>
      <c r="C174" t="s">
        <v>624</v>
      </c>
      <c r="D174">
        <v>2</v>
      </c>
      <c r="E174" s="171">
        <v>39866</v>
      </c>
    </row>
    <row r="175" spans="1:5" x14ac:dyDescent="0.2">
      <c r="A175">
        <v>348</v>
      </c>
      <c r="B175" t="s">
        <v>625</v>
      </c>
      <c r="C175" t="s">
        <v>626</v>
      </c>
      <c r="D175">
        <v>2</v>
      </c>
      <c r="E175" s="171">
        <v>39677</v>
      </c>
    </row>
    <row r="176" spans="1:5" x14ac:dyDescent="0.2">
      <c r="A176">
        <v>361</v>
      </c>
      <c r="B176" t="s">
        <v>1317</v>
      </c>
      <c r="C176" t="s">
        <v>1318</v>
      </c>
      <c r="D176">
        <v>1</v>
      </c>
      <c r="E176" s="171">
        <v>40214</v>
      </c>
    </row>
    <row r="177" spans="1:5" x14ac:dyDescent="0.2">
      <c r="A177">
        <v>362</v>
      </c>
      <c r="B177" t="s">
        <v>1319</v>
      </c>
      <c r="C177" t="s">
        <v>1320</v>
      </c>
      <c r="D177">
        <v>1</v>
      </c>
      <c r="E177" s="171">
        <v>39947</v>
      </c>
    </row>
    <row r="178" spans="1:5" x14ac:dyDescent="0.2">
      <c r="A178">
        <v>363</v>
      </c>
      <c r="B178" t="s">
        <v>1321</v>
      </c>
      <c r="C178" t="s">
        <v>1322</v>
      </c>
      <c r="D178">
        <v>1</v>
      </c>
      <c r="E178" s="171">
        <v>39930</v>
      </c>
    </row>
    <row r="179" spans="1:5" x14ac:dyDescent="0.2">
      <c r="A179">
        <v>364</v>
      </c>
      <c r="B179" t="s">
        <v>1323</v>
      </c>
      <c r="C179" t="s">
        <v>655</v>
      </c>
      <c r="D179">
        <v>1</v>
      </c>
      <c r="E179" s="171">
        <v>40171</v>
      </c>
    </row>
    <row r="180" spans="1:5" x14ac:dyDescent="0.2">
      <c r="A180">
        <v>365</v>
      </c>
      <c r="B180" t="s">
        <v>1324</v>
      </c>
      <c r="C180" t="s">
        <v>1325</v>
      </c>
      <c r="D180">
        <v>1</v>
      </c>
      <c r="E180" s="171">
        <v>39915</v>
      </c>
    </row>
    <row r="181" spans="1:5" x14ac:dyDescent="0.2">
      <c r="A181">
        <v>366</v>
      </c>
      <c r="B181" t="s">
        <v>1326</v>
      </c>
      <c r="C181" t="s">
        <v>1327</v>
      </c>
      <c r="D181">
        <v>1</v>
      </c>
      <c r="E181" s="171">
        <v>39967</v>
      </c>
    </row>
    <row r="182" spans="1:5" x14ac:dyDescent="0.2">
      <c r="A182">
        <v>367</v>
      </c>
      <c r="B182" t="s">
        <v>1328</v>
      </c>
      <c r="C182" t="s">
        <v>1329</v>
      </c>
      <c r="D182">
        <v>1</v>
      </c>
      <c r="E182" s="171">
        <v>39929</v>
      </c>
    </row>
    <row r="183" spans="1:5" x14ac:dyDescent="0.2">
      <c r="A183">
        <v>368</v>
      </c>
      <c r="B183" t="s">
        <v>1330</v>
      </c>
      <c r="C183" t="s">
        <v>1331</v>
      </c>
      <c r="D183">
        <v>1</v>
      </c>
      <c r="E183" s="171">
        <v>40266</v>
      </c>
    </row>
    <row r="184" spans="1:5" x14ac:dyDescent="0.2">
      <c r="A184">
        <v>369</v>
      </c>
      <c r="B184" t="s">
        <v>1332</v>
      </c>
      <c r="C184" t="s">
        <v>1333</v>
      </c>
      <c r="D184">
        <v>1</v>
      </c>
      <c r="E184" s="171">
        <v>40005</v>
      </c>
    </row>
    <row r="185" spans="1:5" x14ac:dyDescent="0.2">
      <c r="A185">
        <v>380</v>
      </c>
      <c r="B185" t="s">
        <v>627</v>
      </c>
      <c r="C185" t="s">
        <v>628</v>
      </c>
      <c r="D185">
        <v>2</v>
      </c>
      <c r="E185" s="171">
        <v>39564</v>
      </c>
    </row>
    <row r="186" spans="1:5" x14ac:dyDescent="0.2">
      <c r="A186">
        <v>381</v>
      </c>
      <c r="B186" t="s">
        <v>629</v>
      </c>
      <c r="C186" t="s">
        <v>630</v>
      </c>
      <c r="D186">
        <v>2</v>
      </c>
      <c r="E186" s="171">
        <v>39810</v>
      </c>
    </row>
    <row r="187" spans="1:5" x14ac:dyDescent="0.2">
      <c r="A187">
        <v>382</v>
      </c>
      <c r="B187" t="s">
        <v>631</v>
      </c>
      <c r="C187" t="s">
        <v>632</v>
      </c>
      <c r="D187">
        <v>2</v>
      </c>
      <c r="E187" s="171">
        <v>39603</v>
      </c>
    </row>
    <row r="188" spans="1:5" x14ac:dyDescent="0.2">
      <c r="A188">
        <v>383</v>
      </c>
      <c r="B188" t="s">
        <v>633</v>
      </c>
      <c r="C188" t="s">
        <v>634</v>
      </c>
      <c r="D188">
        <v>2</v>
      </c>
      <c r="E188" s="171">
        <v>39850</v>
      </c>
    </row>
    <row r="189" spans="1:5" x14ac:dyDescent="0.2">
      <c r="A189">
        <v>384</v>
      </c>
      <c r="B189" t="s">
        <v>635</v>
      </c>
      <c r="C189" t="s">
        <v>636</v>
      </c>
      <c r="D189">
        <v>2</v>
      </c>
      <c r="E189" s="171">
        <v>39807</v>
      </c>
    </row>
    <row r="190" spans="1:5" x14ac:dyDescent="0.2">
      <c r="A190">
        <v>386</v>
      </c>
      <c r="B190" t="s">
        <v>637</v>
      </c>
      <c r="C190" t="s">
        <v>638</v>
      </c>
      <c r="D190">
        <v>1</v>
      </c>
      <c r="E190" s="171">
        <v>39835</v>
      </c>
    </row>
    <row r="191" spans="1:5" x14ac:dyDescent="0.2">
      <c r="A191">
        <v>387</v>
      </c>
      <c r="B191" t="s">
        <v>639</v>
      </c>
      <c r="C191" t="s">
        <v>640</v>
      </c>
      <c r="D191">
        <v>2</v>
      </c>
      <c r="E191" s="171">
        <v>39715</v>
      </c>
    </row>
    <row r="192" spans="1:5" x14ac:dyDescent="0.2">
      <c r="A192">
        <v>388</v>
      </c>
      <c r="B192" t="s">
        <v>1334</v>
      </c>
      <c r="C192" t="s">
        <v>1335</v>
      </c>
      <c r="D192">
        <v>1</v>
      </c>
      <c r="E192" s="171">
        <v>39966</v>
      </c>
    </row>
    <row r="193" spans="1:5" x14ac:dyDescent="0.2">
      <c r="A193">
        <v>389</v>
      </c>
      <c r="B193" t="s">
        <v>1336</v>
      </c>
      <c r="C193" t="s">
        <v>1337</v>
      </c>
      <c r="D193">
        <v>1</v>
      </c>
      <c r="E193" s="171">
        <v>40122</v>
      </c>
    </row>
    <row r="194" spans="1:5" x14ac:dyDescent="0.2">
      <c r="A194">
        <v>397</v>
      </c>
      <c r="B194" t="s">
        <v>641</v>
      </c>
      <c r="C194" t="s">
        <v>642</v>
      </c>
      <c r="D194">
        <v>2</v>
      </c>
      <c r="E194" s="171">
        <v>39886</v>
      </c>
    </row>
    <row r="195" spans="1:5" x14ac:dyDescent="0.2">
      <c r="A195">
        <v>411</v>
      </c>
      <c r="B195" t="s">
        <v>643</v>
      </c>
      <c r="C195" t="s">
        <v>644</v>
      </c>
      <c r="D195">
        <v>2</v>
      </c>
      <c r="E195" s="171">
        <v>39631</v>
      </c>
    </row>
    <row r="196" spans="1:5" x14ac:dyDescent="0.2">
      <c r="A196">
        <v>413</v>
      </c>
      <c r="B196" t="s">
        <v>645</v>
      </c>
      <c r="C196" t="s">
        <v>646</v>
      </c>
      <c r="D196">
        <v>2</v>
      </c>
      <c r="E196" s="171">
        <v>39681</v>
      </c>
    </row>
    <row r="197" spans="1:5" x14ac:dyDescent="0.2">
      <c r="A197">
        <v>415</v>
      </c>
      <c r="B197" t="s">
        <v>647</v>
      </c>
      <c r="C197" t="s">
        <v>648</v>
      </c>
      <c r="D197">
        <v>2</v>
      </c>
      <c r="E197" s="171">
        <v>39738</v>
      </c>
    </row>
    <row r="198" spans="1:5" x14ac:dyDescent="0.2">
      <c r="A198">
        <v>416</v>
      </c>
      <c r="B198" t="s">
        <v>1338</v>
      </c>
      <c r="C198" t="s">
        <v>1339</v>
      </c>
      <c r="D198">
        <v>1</v>
      </c>
      <c r="E198" s="171">
        <v>40087</v>
      </c>
    </row>
    <row r="199" spans="1:5" x14ac:dyDescent="0.2">
      <c r="A199">
        <v>417</v>
      </c>
      <c r="B199" t="s">
        <v>1340</v>
      </c>
      <c r="C199" t="s">
        <v>1341</v>
      </c>
      <c r="D199">
        <v>1</v>
      </c>
      <c r="E199" s="171">
        <v>40118</v>
      </c>
    </row>
    <row r="200" spans="1:5" x14ac:dyDescent="0.2">
      <c r="A200">
        <v>418</v>
      </c>
      <c r="B200" t="s">
        <v>1342</v>
      </c>
      <c r="C200" t="s">
        <v>1343</v>
      </c>
      <c r="D200">
        <v>1</v>
      </c>
      <c r="E200" s="171">
        <v>40001</v>
      </c>
    </row>
    <row r="201" spans="1:5" x14ac:dyDescent="0.2">
      <c r="A201">
        <v>421</v>
      </c>
      <c r="B201" t="s">
        <v>649</v>
      </c>
      <c r="C201" t="s">
        <v>650</v>
      </c>
      <c r="D201">
        <v>2</v>
      </c>
      <c r="E201" s="171">
        <v>39658</v>
      </c>
    </row>
    <row r="202" spans="1:5" x14ac:dyDescent="0.2">
      <c r="A202">
        <v>422</v>
      </c>
      <c r="B202" t="s">
        <v>651</v>
      </c>
      <c r="C202" t="s">
        <v>652</v>
      </c>
      <c r="D202">
        <v>2</v>
      </c>
      <c r="E202" s="171">
        <v>39894</v>
      </c>
    </row>
    <row r="203" spans="1:5" x14ac:dyDescent="0.2">
      <c r="A203">
        <v>423</v>
      </c>
      <c r="B203" t="s">
        <v>653</v>
      </c>
      <c r="C203" t="s">
        <v>654</v>
      </c>
      <c r="D203">
        <v>2</v>
      </c>
      <c r="E203" s="171">
        <v>39858</v>
      </c>
    </row>
    <row r="204" spans="1:5" x14ac:dyDescent="0.2">
      <c r="A204">
        <v>425</v>
      </c>
      <c r="B204" t="s">
        <v>1344</v>
      </c>
      <c r="C204" t="s">
        <v>1345</v>
      </c>
      <c r="D204">
        <v>1</v>
      </c>
      <c r="E204" s="171">
        <v>39923</v>
      </c>
    </row>
    <row r="205" spans="1:5" x14ac:dyDescent="0.2">
      <c r="A205">
        <v>426</v>
      </c>
      <c r="B205" t="s">
        <v>1346</v>
      </c>
      <c r="C205" t="s">
        <v>1347</v>
      </c>
      <c r="D205">
        <v>1</v>
      </c>
      <c r="E205" s="171">
        <v>40017</v>
      </c>
    </row>
    <row r="206" spans="1:5" x14ac:dyDescent="0.2">
      <c r="A206">
        <v>427</v>
      </c>
      <c r="B206" t="s">
        <v>1348</v>
      </c>
      <c r="C206" t="s">
        <v>1349</v>
      </c>
      <c r="D206">
        <v>1</v>
      </c>
      <c r="E206" s="171">
        <v>40163</v>
      </c>
    </row>
    <row r="207" spans="1:5" x14ac:dyDescent="0.2">
      <c r="A207">
        <v>428</v>
      </c>
      <c r="B207" t="s">
        <v>1350</v>
      </c>
      <c r="C207" t="s">
        <v>1351</v>
      </c>
      <c r="D207">
        <v>1</v>
      </c>
      <c r="E207" s="171">
        <v>40166</v>
      </c>
    </row>
    <row r="208" spans="1:5" x14ac:dyDescent="0.2">
      <c r="A208">
        <v>429</v>
      </c>
      <c r="B208" t="s">
        <v>1352</v>
      </c>
      <c r="C208" t="s">
        <v>1353</v>
      </c>
      <c r="D208">
        <v>1</v>
      </c>
      <c r="E208" s="171">
        <v>40026</v>
      </c>
    </row>
    <row r="209" spans="1:5" x14ac:dyDescent="0.2">
      <c r="A209">
        <v>442</v>
      </c>
      <c r="B209" t="s">
        <v>1354</v>
      </c>
      <c r="C209" t="s">
        <v>1355</v>
      </c>
      <c r="D209">
        <v>1</v>
      </c>
      <c r="E209" s="171">
        <v>40213</v>
      </c>
    </row>
    <row r="210" spans="1:5" x14ac:dyDescent="0.2">
      <c r="A210">
        <v>443</v>
      </c>
      <c r="B210" t="s">
        <v>1356</v>
      </c>
      <c r="C210" t="s">
        <v>1357</v>
      </c>
      <c r="D210">
        <v>1</v>
      </c>
      <c r="E210" s="171">
        <v>40051</v>
      </c>
    </row>
    <row r="211" spans="1:5" x14ac:dyDescent="0.2">
      <c r="A211">
        <v>444</v>
      </c>
      <c r="B211" t="s">
        <v>1358</v>
      </c>
      <c r="C211" t="s">
        <v>1359</v>
      </c>
      <c r="D211">
        <v>1</v>
      </c>
      <c r="E211" s="171">
        <v>39938</v>
      </c>
    </row>
    <row r="212" spans="1:5" x14ac:dyDescent="0.2">
      <c r="A212">
        <v>445</v>
      </c>
      <c r="B212" t="s">
        <v>1360</v>
      </c>
      <c r="C212" t="s">
        <v>1361</v>
      </c>
      <c r="D212">
        <v>1</v>
      </c>
      <c r="E212" s="171">
        <v>40055</v>
      </c>
    </row>
    <row r="213" spans="1:5" x14ac:dyDescent="0.2">
      <c r="A213">
        <v>446</v>
      </c>
      <c r="B213" t="s">
        <v>1362</v>
      </c>
      <c r="C213" t="s">
        <v>1363</v>
      </c>
      <c r="D213">
        <v>2</v>
      </c>
      <c r="E213" s="171">
        <v>39621</v>
      </c>
    </row>
    <row r="214" spans="1:5" x14ac:dyDescent="0.2">
      <c r="A214">
        <v>447</v>
      </c>
      <c r="B214" t="s">
        <v>1364</v>
      </c>
      <c r="C214" t="s">
        <v>1365</v>
      </c>
      <c r="D214">
        <v>1</v>
      </c>
      <c r="E214" s="171">
        <v>40001</v>
      </c>
    </row>
    <row r="215" spans="1:5" x14ac:dyDescent="0.2">
      <c r="A215">
        <v>480</v>
      </c>
      <c r="B215" t="s">
        <v>656</v>
      </c>
      <c r="C215" t="s">
        <v>657</v>
      </c>
      <c r="D215">
        <v>2</v>
      </c>
      <c r="E215" s="171">
        <v>39632</v>
      </c>
    </row>
    <row r="216" spans="1:5" x14ac:dyDescent="0.2">
      <c r="A216">
        <v>481</v>
      </c>
      <c r="B216" t="s">
        <v>658</v>
      </c>
      <c r="C216" t="s">
        <v>659</v>
      </c>
      <c r="D216">
        <v>2</v>
      </c>
      <c r="E216" s="171">
        <v>39704</v>
      </c>
    </row>
    <row r="217" spans="1:5" x14ac:dyDescent="0.2">
      <c r="A217">
        <v>482</v>
      </c>
      <c r="B217" t="s">
        <v>660</v>
      </c>
      <c r="C217" t="s">
        <v>661</v>
      </c>
      <c r="D217">
        <v>2</v>
      </c>
      <c r="E217" s="171">
        <v>39654</v>
      </c>
    </row>
    <row r="218" spans="1:5" x14ac:dyDescent="0.2">
      <c r="A218">
        <v>483</v>
      </c>
      <c r="B218" t="s">
        <v>1366</v>
      </c>
      <c r="C218" t="s">
        <v>1367</v>
      </c>
      <c r="D218">
        <v>1</v>
      </c>
      <c r="E218" s="171">
        <v>40062</v>
      </c>
    </row>
    <row r="219" spans="1:5" x14ac:dyDescent="0.2">
      <c r="A219">
        <v>484</v>
      </c>
      <c r="B219" t="s">
        <v>1368</v>
      </c>
      <c r="C219" t="s">
        <v>1369</v>
      </c>
      <c r="D219">
        <v>1</v>
      </c>
      <c r="E219" s="171">
        <v>39965</v>
      </c>
    </row>
    <row r="220" spans="1:5" x14ac:dyDescent="0.2">
      <c r="A220">
        <v>485</v>
      </c>
      <c r="B220" t="s">
        <v>1370</v>
      </c>
      <c r="C220" t="s">
        <v>1371</v>
      </c>
      <c r="D220">
        <v>1</v>
      </c>
      <c r="E220" s="171">
        <v>40212</v>
      </c>
    </row>
    <row r="221" spans="1:5" x14ac:dyDescent="0.2">
      <c r="A221">
        <v>486</v>
      </c>
      <c r="B221" t="s">
        <v>1372</v>
      </c>
      <c r="C221" t="s">
        <v>1373</v>
      </c>
      <c r="D221">
        <v>1</v>
      </c>
      <c r="E221" s="171">
        <v>40069</v>
      </c>
    </row>
    <row r="222" spans="1:5" x14ac:dyDescent="0.2">
      <c r="A222">
        <v>487</v>
      </c>
      <c r="B222" t="s">
        <v>1374</v>
      </c>
      <c r="C222" t="s">
        <v>1375</v>
      </c>
      <c r="D222">
        <v>1</v>
      </c>
      <c r="E222" s="171">
        <v>40204</v>
      </c>
    </row>
    <row r="223" spans="1:5" x14ac:dyDescent="0.2">
      <c r="A223">
        <v>488</v>
      </c>
      <c r="B223" t="s">
        <v>1376</v>
      </c>
      <c r="C223" t="s">
        <v>1377</v>
      </c>
      <c r="D223">
        <v>1</v>
      </c>
      <c r="E223" s="171">
        <v>40017</v>
      </c>
    </row>
    <row r="224" spans="1:5" x14ac:dyDescent="0.2">
      <c r="A224">
        <v>489</v>
      </c>
      <c r="B224" t="s">
        <v>1378</v>
      </c>
      <c r="C224" t="s">
        <v>1379</v>
      </c>
      <c r="D224">
        <v>1</v>
      </c>
      <c r="E224" s="171">
        <v>39987</v>
      </c>
    </row>
    <row r="225" spans="1:5" x14ac:dyDescent="0.2">
      <c r="A225">
        <v>510</v>
      </c>
      <c r="B225" t="s">
        <v>1380</v>
      </c>
      <c r="C225" t="s">
        <v>1381</v>
      </c>
      <c r="D225">
        <v>2</v>
      </c>
      <c r="E225" s="171">
        <v>39883</v>
      </c>
    </row>
    <row r="226" spans="1:5" x14ac:dyDescent="0.2">
      <c r="A226">
        <v>511</v>
      </c>
      <c r="B226" t="s">
        <v>1382</v>
      </c>
      <c r="C226" t="s">
        <v>1383</v>
      </c>
      <c r="D226">
        <v>2</v>
      </c>
      <c r="E226" s="171">
        <v>39759</v>
      </c>
    </row>
    <row r="227" spans="1:5" x14ac:dyDescent="0.2">
      <c r="A227">
        <v>523</v>
      </c>
      <c r="B227" t="s">
        <v>662</v>
      </c>
      <c r="C227" t="s">
        <v>663</v>
      </c>
      <c r="D227">
        <v>2</v>
      </c>
      <c r="E227" s="171">
        <v>39843</v>
      </c>
    </row>
    <row r="228" spans="1:5" x14ac:dyDescent="0.2">
      <c r="A228">
        <v>524</v>
      </c>
      <c r="B228" t="s">
        <v>664</v>
      </c>
      <c r="C228" t="s">
        <v>665</v>
      </c>
      <c r="D228">
        <v>2</v>
      </c>
      <c r="E228" s="171">
        <v>39665</v>
      </c>
    </row>
    <row r="229" spans="1:5" x14ac:dyDescent="0.2">
      <c r="A229">
        <v>525</v>
      </c>
      <c r="B229" t="s">
        <v>666</v>
      </c>
      <c r="C229" t="s">
        <v>667</v>
      </c>
      <c r="D229">
        <v>2</v>
      </c>
      <c r="E229" s="171">
        <v>39679</v>
      </c>
    </row>
    <row r="230" spans="1:5" x14ac:dyDescent="0.2">
      <c r="A230">
        <v>526</v>
      </c>
      <c r="B230" t="s">
        <v>668</v>
      </c>
      <c r="C230" t="s">
        <v>669</v>
      </c>
      <c r="D230">
        <v>2</v>
      </c>
      <c r="E230" s="171">
        <v>39715</v>
      </c>
    </row>
    <row r="231" spans="1:5" x14ac:dyDescent="0.2">
      <c r="A231">
        <v>527</v>
      </c>
      <c r="B231" t="s">
        <v>670</v>
      </c>
      <c r="C231" t="s">
        <v>671</v>
      </c>
      <c r="D231">
        <v>2</v>
      </c>
      <c r="E231" s="171">
        <v>39696</v>
      </c>
    </row>
    <row r="232" spans="1:5" x14ac:dyDescent="0.2">
      <c r="A232">
        <v>529</v>
      </c>
      <c r="B232" t="s">
        <v>1384</v>
      </c>
      <c r="C232" t="s">
        <v>1385</v>
      </c>
      <c r="D232">
        <v>1</v>
      </c>
      <c r="E232" s="171">
        <v>40030</v>
      </c>
    </row>
    <row r="233" spans="1:5" x14ac:dyDescent="0.2">
      <c r="A233">
        <v>530</v>
      </c>
      <c r="B233" t="s">
        <v>1386</v>
      </c>
      <c r="C233" t="s">
        <v>1387</v>
      </c>
      <c r="D233">
        <v>1</v>
      </c>
      <c r="E233" s="171">
        <v>40158</v>
      </c>
    </row>
    <row r="234" spans="1:5" x14ac:dyDescent="0.2">
      <c r="A234">
        <v>542</v>
      </c>
      <c r="B234" t="s">
        <v>672</v>
      </c>
      <c r="C234" t="s">
        <v>673</v>
      </c>
      <c r="D234">
        <v>2</v>
      </c>
      <c r="E234" s="171">
        <v>39615</v>
      </c>
    </row>
    <row r="235" spans="1:5" x14ac:dyDescent="0.2">
      <c r="A235">
        <v>544</v>
      </c>
      <c r="B235" t="s">
        <v>674</v>
      </c>
      <c r="C235" t="s">
        <v>675</v>
      </c>
      <c r="D235">
        <v>2</v>
      </c>
      <c r="E235" s="171">
        <v>39870</v>
      </c>
    </row>
    <row r="236" spans="1:5" x14ac:dyDescent="0.2">
      <c r="A236">
        <v>545</v>
      </c>
      <c r="B236" t="s">
        <v>676</v>
      </c>
      <c r="C236" t="s">
        <v>677</v>
      </c>
      <c r="D236">
        <v>2</v>
      </c>
      <c r="E236" s="171">
        <v>39658</v>
      </c>
    </row>
    <row r="237" spans="1:5" x14ac:dyDescent="0.2">
      <c r="A237">
        <v>546</v>
      </c>
      <c r="B237" t="s">
        <v>1388</v>
      </c>
      <c r="C237" t="s">
        <v>1389</v>
      </c>
      <c r="D237">
        <v>1</v>
      </c>
      <c r="E237" s="171">
        <v>40081</v>
      </c>
    </row>
    <row r="238" spans="1:5" x14ac:dyDescent="0.2">
      <c r="A238">
        <v>547</v>
      </c>
      <c r="B238" t="s">
        <v>1390</v>
      </c>
      <c r="C238" t="s">
        <v>1391</v>
      </c>
      <c r="D238">
        <v>1</v>
      </c>
      <c r="E238" s="171">
        <v>40032</v>
      </c>
    </row>
    <row r="239" spans="1:5" x14ac:dyDescent="0.2">
      <c r="A239">
        <v>551</v>
      </c>
      <c r="B239" t="s">
        <v>1392</v>
      </c>
      <c r="C239" t="s">
        <v>1393</v>
      </c>
      <c r="D239">
        <v>1</v>
      </c>
      <c r="E239" s="171">
        <v>40182</v>
      </c>
    </row>
    <row r="240" spans="1:5" x14ac:dyDescent="0.2">
      <c r="A240">
        <v>563</v>
      </c>
      <c r="B240" t="s">
        <v>678</v>
      </c>
      <c r="C240" t="s">
        <v>679</v>
      </c>
      <c r="D240">
        <v>2</v>
      </c>
      <c r="E240" s="171">
        <v>39672</v>
      </c>
    </row>
    <row r="241" spans="1:5" x14ac:dyDescent="0.2">
      <c r="A241">
        <v>564</v>
      </c>
      <c r="B241" t="s">
        <v>680</v>
      </c>
      <c r="C241" t="s">
        <v>681</v>
      </c>
      <c r="D241">
        <v>2</v>
      </c>
      <c r="E241" s="171">
        <v>39856</v>
      </c>
    </row>
    <row r="242" spans="1:5" x14ac:dyDescent="0.2">
      <c r="A242">
        <v>565</v>
      </c>
      <c r="B242" t="s">
        <v>682</v>
      </c>
      <c r="C242" t="s">
        <v>683</v>
      </c>
      <c r="D242">
        <v>2</v>
      </c>
      <c r="E242" s="171">
        <v>39709</v>
      </c>
    </row>
    <row r="243" spans="1:5" x14ac:dyDescent="0.2">
      <c r="A243">
        <v>566</v>
      </c>
      <c r="B243" t="s">
        <v>684</v>
      </c>
      <c r="C243" t="s">
        <v>685</v>
      </c>
      <c r="D243">
        <v>2</v>
      </c>
      <c r="E243" s="171">
        <v>39804</v>
      </c>
    </row>
    <row r="244" spans="1:5" x14ac:dyDescent="0.2">
      <c r="A244">
        <v>567</v>
      </c>
      <c r="B244" t="s">
        <v>686</v>
      </c>
      <c r="C244" t="s">
        <v>687</v>
      </c>
      <c r="D244">
        <v>2</v>
      </c>
      <c r="E244" s="171">
        <v>39763</v>
      </c>
    </row>
    <row r="245" spans="1:5" x14ac:dyDescent="0.2">
      <c r="A245">
        <v>568</v>
      </c>
      <c r="B245" t="s">
        <v>688</v>
      </c>
      <c r="C245" t="s">
        <v>689</v>
      </c>
      <c r="D245">
        <v>2</v>
      </c>
      <c r="E245" s="171">
        <v>39743</v>
      </c>
    </row>
    <row r="246" spans="1:5" x14ac:dyDescent="0.2">
      <c r="A246">
        <v>569</v>
      </c>
      <c r="B246" t="s">
        <v>690</v>
      </c>
      <c r="C246" t="s">
        <v>691</v>
      </c>
      <c r="D246">
        <v>2</v>
      </c>
      <c r="E246" s="171">
        <v>39555</v>
      </c>
    </row>
    <row r="247" spans="1:5" x14ac:dyDescent="0.2">
      <c r="A247">
        <v>570</v>
      </c>
      <c r="B247" t="s">
        <v>692</v>
      </c>
      <c r="C247" t="s">
        <v>693</v>
      </c>
      <c r="D247">
        <v>2</v>
      </c>
      <c r="E247" s="171">
        <v>39862</v>
      </c>
    </row>
    <row r="248" spans="1:5" x14ac:dyDescent="0.2">
      <c r="A248">
        <v>571</v>
      </c>
      <c r="B248" t="s">
        <v>1394</v>
      </c>
      <c r="C248" t="s">
        <v>1395</v>
      </c>
      <c r="D248">
        <v>1</v>
      </c>
      <c r="E248" s="171">
        <v>40035</v>
      </c>
    </row>
    <row r="249" spans="1:5" x14ac:dyDescent="0.2">
      <c r="A249">
        <v>572</v>
      </c>
      <c r="B249" t="s">
        <v>1396</v>
      </c>
      <c r="C249" t="s">
        <v>1397</v>
      </c>
      <c r="D249">
        <v>1</v>
      </c>
      <c r="E249" s="171">
        <v>40110</v>
      </c>
    </row>
    <row r="250" spans="1:5" x14ac:dyDescent="0.2">
      <c r="A250">
        <v>573</v>
      </c>
      <c r="B250" t="s">
        <v>1398</v>
      </c>
      <c r="C250" t="s">
        <v>1399</v>
      </c>
      <c r="D250">
        <v>1</v>
      </c>
      <c r="E250" s="171">
        <v>40083</v>
      </c>
    </row>
    <row r="251" spans="1:5" x14ac:dyDescent="0.2">
      <c r="A251">
        <v>574</v>
      </c>
      <c r="B251" t="s">
        <v>1400</v>
      </c>
      <c r="C251" t="s">
        <v>1401</v>
      </c>
      <c r="D251">
        <v>1</v>
      </c>
      <c r="E251" s="171">
        <v>40091</v>
      </c>
    </row>
    <row r="252" spans="1:5" x14ac:dyDescent="0.2">
      <c r="A252">
        <v>575</v>
      </c>
      <c r="B252" t="s">
        <v>1402</v>
      </c>
      <c r="C252" t="s">
        <v>1403</v>
      </c>
      <c r="D252">
        <v>1</v>
      </c>
      <c r="E252" s="171">
        <v>39931</v>
      </c>
    </row>
    <row r="253" spans="1:5" x14ac:dyDescent="0.2">
      <c r="A253">
        <v>593</v>
      </c>
      <c r="B253" t="s">
        <v>694</v>
      </c>
      <c r="C253" t="s">
        <v>695</v>
      </c>
      <c r="D253">
        <v>2</v>
      </c>
      <c r="E253" s="171">
        <v>39699</v>
      </c>
    </row>
    <row r="254" spans="1:5" x14ac:dyDescent="0.2">
      <c r="A254">
        <v>594</v>
      </c>
      <c r="B254" t="s">
        <v>696</v>
      </c>
      <c r="C254" t="s">
        <v>697</v>
      </c>
      <c r="D254">
        <v>2</v>
      </c>
      <c r="E254" s="171">
        <v>39801</v>
      </c>
    </row>
    <row r="255" spans="1:5" x14ac:dyDescent="0.2">
      <c r="A255">
        <v>595</v>
      </c>
      <c r="B255" t="s">
        <v>698</v>
      </c>
      <c r="C255" t="s">
        <v>699</v>
      </c>
      <c r="D255">
        <v>2</v>
      </c>
      <c r="E255" s="171">
        <v>39845</v>
      </c>
    </row>
    <row r="256" spans="1:5" x14ac:dyDescent="0.2">
      <c r="A256">
        <v>597</v>
      </c>
      <c r="B256" t="s">
        <v>700</v>
      </c>
      <c r="C256" t="s">
        <v>701</v>
      </c>
      <c r="D256">
        <v>2</v>
      </c>
      <c r="E256" s="171">
        <v>39702</v>
      </c>
    </row>
    <row r="257" spans="1:5" x14ac:dyDescent="0.2">
      <c r="A257">
        <v>598</v>
      </c>
      <c r="B257" t="s">
        <v>1404</v>
      </c>
      <c r="C257" t="s">
        <v>1405</v>
      </c>
      <c r="D257">
        <v>2</v>
      </c>
      <c r="E257" s="171">
        <v>39547</v>
      </c>
    </row>
    <row r="258" spans="1:5" x14ac:dyDescent="0.2">
      <c r="A258">
        <v>599</v>
      </c>
      <c r="B258" t="s">
        <v>1406</v>
      </c>
      <c r="C258" t="s">
        <v>1407</v>
      </c>
      <c r="D258">
        <v>2</v>
      </c>
      <c r="E258" s="171">
        <v>39699</v>
      </c>
    </row>
    <row r="259" spans="1:5" x14ac:dyDescent="0.2">
      <c r="A259">
        <v>600</v>
      </c>
      <c r="B259" t="s">
        <v>1408</v>
      </c>
      <c r="C259" t="s">
        <v>1409</v>
      </c>
      <c r="D259">
        <v>1</v>
      </c>
      <c r="E259" s="171">
        <v>40131</v>
      </c>
    </row>
    <row r="260" spans="1:5" x14ac:dyDescent="0.2">
      <c r="A260">
        <v>601</v>
      </c>
      <c r="B260" t="s">
        <v>1410</v>
      </c>
      <c r="C260" t="s">
        <v>1411</v>
      </c>
      <c r="D260">
        <v>1</v>
      </c>
      <c r="E260" s="171">
        <v>40001</v>
      </c>
    </row>
    <row r="261" spans="1:5" x14ac:dyDescent="0.2">
      <c r="A261">
        <v>602</v>
      </c>
      <c r="B261" t="s">
        <v>1412</v>
      </c>
      <c r="C261" t="s">
        <v>1413</v>
      </c>
      <c r="D261">
        <v>1</v>
      </c>
      <c r="E261" s="171">
        <v>40028</v>
      </c>
    </row>
    <row r="262" spans="1:5" x14ac:dyDescent="0.2">
      <c r="A262">
        <v>603</v>
      </c>
      <c r="B262" t="s">
        <v>1414</v>
      </c>
      <c r="C262" t="s">
        <v>1415</v>
      </c>
      <c r="D262">
        <v>1</v>
      </c>
      <c r="E262" s="171">
        <v>39962</v>
      </c>
    </row>
    <row r="263" spans="1:5" x14ac:dyDescent="0.2">
      <c r="A263">
        <v>604</v>
      </c>
      <c r="B263" t="s">
        <v>1416</v>
      </c>
      <c r="C263" t="s">
        <v>1417</v>
      </c>
      <c r="D263">
        <v>1</v>
      </c>
      <c r="E263" s="171">
        <v>40000</v>
      </c>
    </row>
    <row r="264" spans="1:5" x14ac:dyDescent="0.2">
      <c r="A264">
        <v>609</v>
      </c>
      <c r="B264" t="s">
        <v>1418</v>
      </c>
      <c r="C264" t="s">
        <v>1419</v>
      </c>
      <c r="D264">
        <v>1</v>
      </c>
      <c r="E264" s="171">
        <v>40245</v>
      </c>
    </row>
    <row r="265" spans="1:5" x14ac:dyDescent="0.2">
      <c r="A265">
        <v>610</v>
      </c>
      <c r="B265" t="s">
        <v>1420</v>
      </c>
      <c r="C265" t="s">
        <v>1415</v>
      </c>
      <c r="D265">
        <v>1</v>
      </c>
      <c r="E265" s="171">
        <v>40264</v>
      </c>
    </row>
    <row r="266" spans="1:5" x14ac:dyDescent="0.2">
      <c r="A266">
        <v>611</v>
      </c>
      <c r="B266" t="s">
        <v>1421</v>
      </c>
      <c r="C266" t="s">
        <v>1422</v>
      </c>
      <c r="D266">
        <v>1</v>
      </c>
      <c r="E266" s="171">
        <v>40029</v>
      </c>
    </row>
    <row r="267" spans="1:5" x14ac:dyDescent="0.2">
      <c r="A267">
        <v>612</v>
      </c>
      <c r="B267" t="s">
        <v>1423</v>
      </c>
      <c r="C267" t="s">
        <v>1424</v>
      </c>
      <c r="D267">
        <v>1</v>
      </c>
      <c r="E267" s="171">
        <v>40057</v>
      </c>
    </row>
    <row r="268" spans="1:5" x14ac:dyDescent="0.2">
      <c r="A268">
        <v>613</v>
      </c>
      <c r="B268" t="s">
        <v>1425</v>
      </c>
      <c r="C268" t="s">
        <v>1426</v>
      </c>
      <c r="D268">
        <v>1</v>
      </c>
      <c r="E268" s="171">
        <v>40037</v>
      </c>
    </row>
    <row r="269" spans="1:5" x14ac:dyDescent="0.2">
      <c r="A269">
        <v>614</v>
      </c>
      <c r="B269" t="s">
        <v>1427</v>
      </c>
      <c r="C269" t="s">
        <v>1428</v>
      </c>
      <c r="D269">
        <v>1</v>
      </c>
      <c r="E269" s="171">
        <v>40092</v>
      </c>
    </row>
    <row r="270" spans="1:5" x14ac:dyDescent="0.2">
      <c r="A270">
        <v>658</v>
      </c>
      <c r="B270" t="s">
        <v>702</v>
      </c>
      <c r="C270" t="s">
        <v>703</v>
      </c>
      <c r="D270">
        <v>2</v>
      </c>
      <c r="E270" s="171">
        <v>39670</v>
      </c>
    </row>
    <row r="271" spans="1:5" x14ac:dyDescent="0.2">
      <c r="A271">
        <v>659</v>
      </c>
      <c r="B271" t="s">
        <v>704</v>
      </c>
      <c r="C271" t="s">
        <v>705</v>
      </c>
      <c r="D271">
        <v>2</v>
      </c>
      <c r="E271" s="171">
        <v>39879</v>
      </c>
    </row>
    <row r="272" spans="1:5" x14ac:dyDescent="0.2">
      <c r="A272">
        <v>661</v>
      </c>
      <c r="B272" t="s">
        <v>1429</v>
      </c>
      <c r="C272" t="s">
        <v>1430</v>
      </c>
      <c r="D272">
        <v>1</v>
      </c>
      <c r="E272" s="171">
        <v>40238</v>
      </c>
    </row>
    <row r="273" spans="1:5" x14ac:dyDescent="0.2">
      <c r="A273">
        <v>662</v>
      </c>
      <c r="B273" t="s">
        <v>1431</v>
      </c>
      <c r="C273" t="s">
        <v>1432</v>
      </c>
      <c r="D273">
        <v>1</v>
      </c>
      <c r="E273" s="171">
        <v>40084</v>
      </c>
    </row>
    <row r="274" spans="1:5" x14ac:dyDescent="0.2">
      <c r="A274">
        <v>663</v>
      </c>
      <c r="B274" t="s">
        <v>1433</v>
      </c>
      <c r="C274" t="s">
        <v>1434</v>
      </c>
      <c r="D274">
        <v>2</v>
      </c>
      <c r="E274" s="171">
        <v>39628</v>
      </c>
    </row>
    <row r="275" spans="1:5" x14ac:dyDescent="0.2">
      <c r="A275">
        <v>666</v>
      </c>
      <c r="B275" t="s">
        <v>706</v>
      </c>
      <c r="C275" t="s">
        <v>707</v>
      </c>
      <c r="D275">
        <v>2</v>
      </c>
      <c r="E275" s="171">
        <v>39808</v>
      </c>
    </row>
    <row r="276" spans="1:5" x14ac:dyDescent="0.2">
      <c r="A276">
        <v>675</v>
      </c>
      <c r="B276" t="s">
        <v>1435</v>
      </c>
      <c r="C276" t="s">
        <v>1436</v>
      </c>
      <c r="D276">
        <v>1</v>
      </c>
      <c r="E276" s="171">
        <v>40233</v>
      </c>
    </row>
    <row r="277" spans="1:5" x14ac:dyDescent="0.2">
      <c r="A277">
        <v>676</v>
      </c>
      <c r="B277" t="s">
        <v>708</v>
      </c>
      <c r="C277" t="s">
        <v>709</v>
      </c>
      <c r="D277">
        <v>2</v>
      </c>
      <c r="E277" s="171">
        <v>39564</v>
      </c>
    </row>
    <row r="278" spans="1:5" x14ac:dyDescent="0.2">
      <c r="A278">
        <v>677</v>
      </c>
      <c r="B278" t="s">
        <v>1437</v>
      </c>
      <c r="C278" t="s">
        <v>1438</v>
      </c>
      <c r="D278">
        <v>1</v>
      </c>
      <c r="E278" s="171">
        <v>39993</v>
      </c>
    </row>
    <row r="279" spans="1:5" x14ac:dyDescent="0.2">
      <c r="A279">
        <v>679</v>
      </c>
      <c r="B279" t="s">
        <v>1439</v>
      </c>
      <c r="C279" t="s">
        <v>1440</v>
      </c>
      <c r="D279">
        <v>1</v>
      </c>
      <c r="E279" s="171">
        <v>40256</v>
      </c>
    </row>
    <row r="280" spans="1:5" x14ac:dyDescent="0.2">
      <c r="A280">
        <v>700</v>
      </c>
      <c r="B280" t="s">
        <v>710</v>
      </c>
      <c r="C280" t="s">
        <v>711</v>
      </c>
      <c r="D280">
        <v>2</v>
      </c>
      <c r="E280" s="171">
        <v>39627</v>
      </c>
    </row>
    <row r="281" spans="1:5" x14ac:dyDescent="0.2">
      <c r="A281">
        <v>702</v>
      </c>
      <c r="B281" t="s">
        <v>712</v>
      </c>
      <c r="C281" t="s">
        <v>713</v>
      </c>
      <c r="D281">
        <v>2</v>
      </c>
      <c r="E281" s="171">
        <v>39693</v>
      </c>
    </row>
    <row r="282" spans="1:5" x14ac:dyDescent="0.2">
      <c r="A282">
        <v>703</v>
      </c>
      <c r="B282" t="s">
        <v>714</v>
      </c>
      <c r="C282" t="s">
        <v>715</v>
      </c>
      <c r="D282">
        <v>2</v>
      </c>
      <c r="E282" s="171">
        <v>39752</v>
      </c>
    </row>
    <row r="283" spans="1:5" x14ac:dyDescent="0.2">
      <c r="A283">
        <v>704</v>
      </c>
      <c r="B283" t="s">
        <v>716</v>
      </c>
      <c r="C283" t="s">
        <v>717</v>
      </c>
      <c r="D283">
        <v>2</v>
      </c>
      <c r="E283" s="171">
        <v>39863</v>
      </c>
    </row>
    <row r="284" spans="1:5" x14ac:dyDescent="0.2">
      <c r="A284">
        <v>706</v>
      </c>
      <c r="B284" t="s">
        <v>1441</v>
      </c>
      <c r="C284" t="s">
        <v>1442</v>
      </c>
      <c r="D284">
        <v>2</v>
      </c>
      <c r="E284" s="171">
        <v>39849</v>
      </c>
    </row>
    <row r="285" spans="1:5" x14ac:dyDescent="0.2">
      <c r="A285">
        <v>707</v>
      </c>
      <c r="B285" t="s">
        <v>1443</v>
      </c>
      <c r="C285" t="s">
        <v>1444</v>
      </c>
      <c r="D285">
        <v>1</v>
      </c>
      <c r="E285" s="171">
        <v>39941</v>
      </c>
    </row>
    <row r="286" spans="1:5" x14ac:dyDescent="0.2">
      <c r="A286">
        <v>716</v>
      </c>
      <c r="B286" t="s">
        <v>1445</v>
      </c>
      <c r="C286" t="s">
        <v>1446</v>
      </c>
      <c r="D286">
        <v>1</v>
      </c>
      <c r="E286" s="171">
        <v>40041</v>
      </c>
    </row>
    <row r="287" spans="1:5" x14ac:dyDescent="0.2">
      <c r="A287">
        <v>717</v>
      </c>
      <c r="B287" t="s">
        <v>1447</v>
      </c>
      <c r="C287" t="s">
        <v>1448</v>
      </c>
      <c r="D287">
        <v>1</v>
      </c>
      <c r="E287" s="171">
        <v>40146</v>
      </c>
    </row>
    <row r="288" spans="1:5" x14ac:dyDescent="0.2">
      <c r="A288">
        <v>718</v>
      </c>
      <c r="B288" t="s">
        <v>1449</v>
      </c>
      <c r="C288" t="s">
        <v>1450</v>
      </c>
      <c r="D288">
        <v>1</v>
      </c>
      <c r="E288" s="171">
        <v>40119</v>
      </c>
    </row>
    <row r="289" spans="1:5" x14ac:dyDescent="0.2">
      <c r="A289">
        <v>719</v>
      </c>
      <c r="B289" t="s">
        <v>1451</v>
      </c>
      <c r="C289" t="s">
        <v>1452</v>
      </c>
      <c r="D289">
        <v>1</v>
      </c>
      <c r="E289" s="171">
        <v>40217</v>
      </c>
    </row>
    <row r="290" spans="1:5" x14ac:dyDescent="0.2">
      <c r="A290">
        <v>723</v>
      </c>
      <c r="B290" t="s">
        <v>718</v>
      </c>
      <c r="C290" t="s">
        <v>719</v>
      </c>
      <c r="D290">
        <v>2</v>
      </c>
      <c r="E290" s="171">
        <v>39822</v>
      </c>
    </row>
    <row r="291" spans="1:5" x14ac:dyDescent="0.2">
      <c r="A291">
        <v>724</v>
      </c>
      <c r="B291" t="s">
        <v>1453</v>
      </c>
      <c r="C291" t="s">
        <v>1454</v>
      </c>
      <c r="D291">
        <v>1</v>
      </c>
      <c r="E291" s="171">
        <v>40035</v>
      </c>
    </row>
    <row r="292" spans="1:5" x14ac:dyDescent="0.2">
      <c r="A292">
        <v>728</v>
      </c>
      <c r="B292" t="s">
        <v>720</v>
      </c>
      <c r="C292" t="s">
        <v>721</v>
      </c>
      <c r="D292">
        <v>2</v>
      </c>
      <c r="E292" s="171">
        <v>39722</v>
      </c>
    </row>
    <row r="293" spans="1:5" x14ac:dyDescent="0.2">
      <c r="A293">
        <v>729</v>
      </c>
      <c r="B293" t="s">
        <v>722</v>
      </c>
      <c r="C293" t="s">
        <v>723</v>
      </c>
      <c r="D293">
        <v>2</v>
      </c>
      <c r="E293" s="171">
        <v>39548</v>
      </c>
    </row>
    <row r="294" spans="1:5" x14ac:dyDescent="0.2">
      <c r="A294">
        <v>731</v>
      </c>
      <c r="B294" t="s">
        <v>724</v>
      </c>
      <c r="C294" t="s">
        <v>725</v>
      </c>
      <c r="D294">
        <v>2</v>
      </c>
      <c r="E294" s="171">
        <v>39688</v>
      </c>
    </row>
    <row r="295" spans="1:5" x14ac:dyDescent="0.2">
      <c r="A295">
        <v>732</v>
      </c>
      <c r="B295" t="s">
        <v>1455</v>
      </c>
      <c r="C295" t="s">
        <v>1456</v>
      </c>
      <c r="D295">
        <v>1</v>
      </c>
      <c r="E295" s="171">
        <v>40187</v>
      </c>
    </row>
    <row r="296" spans="1:5" x14ac:dyDescent="0.2">
      <c r="A296">
        <v>737</v>
      </c>
      <c r="B296" t="s">
        <v>726</v>
      </c>
      <c r="C296" t="s">
        <v>727</v>
      </c>
      <c r="D296">
        <v>2</v>
      </c>
      <c r="E296" s="171">
        <v>39611</v>
      </c>
    </row>
    <row r="297" spans="1:5" x14ac:dyDescent="0.2">
      <c r="A297">
        <v>738</v>
      </c>
      <c r="B297" t="s">
        <v>728</v>
      </c>
      <c r="C297" t="s">
        <v>729</v>
      </c>
      <c r="D297">
        <v>2</v>
      </c>
      <c r="E297" s="171">
        <v>39778</v>
      </c>
    </row>
    <row r="298" spans="1:5" x14ac:dyDescent="0.2">
      <c r="A298">
        <v>739</v>
      </c>
      <c r="B298" t="s">
        <v>730</v>
      </c>
      <c r="C298" t="s">
        <v>731</v>
      </c>
      <c r="D298">
        <v>2</v>
      </c>
      <c r="E298" s="171">
        <v>39591</v>
      </c>
    </row>
    <row r="299" spans="1:5" x14ac:dyDescent="0.2">
      <c r="A299">
        <v>741</v>
      </c>
      <c r="B299" t="s">
        <v>1457</v>
      </c>
      <c r="C299" t="s">
        <v>1458</v>
      </c>
      <c r="D299">
        <v>2</v>
      </c>
      <c r="E299" s="171">
        <v>39786</v>
      </c>
    </row>
    <row r="300" spans="1:5" x14ac:dyDescent="0.2">
      <c r="A300">
        <v>762</v>
      </c>
      <c r="B300" t="s">
        <v>732</v>
      </c>
      <c r="C300" t="s">
        <v>733</v>
      </c>
      <c r="D300">
        <v>2</v>
      </c>
      <c r="E300" s="171">
        <v>39816</v>
      </c>
    </row>
    <row r="301" spans="1:5" x14ac:dyDescent="0.2">
      <c r="A301">
        <v>765</v>
      </c>
      <c r="B301" t="s">
        <v>1459</v>
      </c>
      <c r="C301" t="s">
        <v>1460</v>
      </c>
      <c r="D301">
        <v>1</v>
      </c>
      <c r="E301" s="171">
        <v>40227</v>
      </c>
    </row>
    <row r="302" spans="1:5" x14ac:dyDescent="0.2">
      <c r="A302">
        <v>766</v>
      </c>
      <c r="B302" t="s">
        <v>1461</v>
      </c>
      <c r="C302" t="s">
        <v>1462</v>
      </c>
      <c r="D302">
        <v>1</v>
      </c>
      <c r="E302" s="171">
        <v>40177</v>
      </c>
    </row>
    <row r="303" spans="1:5" x14ac:dyDescent="0.2">
      <c r="A303">
        <v>768</v>
      </c>
      <c r="B303" t="s">
        <v>734</v>
      </c>
      <c r="C303" t="s">
        <v>735</v>
      </c>
      <c r="D303">
        <v>2</v>
      </c>
      <c r="E303" s="171">
        <v>39760</v>
      </c>
    </row>
    <row r="304" spans="1:5" x14ac:dyDescent="0.2">
      <c r="A304">
        <v>769</v>
      </c>
      <c r="B304" t="s">
        <v>736</v>
      </c>
      <c r="C304" t="s">
        <v>737</v>
      </c>
      <c r="D304">
        <v>2</v>
      </c>
      <c r="E304" s="171">
        <v>39902</v>
      </c>
    </row>
    <row r="305" spans="1:5" x14ac:dyDescent="0.2">
      <c r="A305">
        <v>770</v>
      </c>
      <c r="B305" t="s">
        <v>1463</v>
      </c>
      <c r="C305" t="s">
        <v>1464</v>
      </c>
      <c r="D305">
        <v>1</v>
      </c>
      <c r="E305" s="171">
        <v>40239</v>
      </c>
    </row>
    <row r="306" spans="1:5" x14ac:dyDescent="0.2">
      <c r="A306">
        <v>771</v>
      </c>
      <c r="B306" t="s">
        <v>1465</v>
      </c>
      <c r="C306" t="s">
        <v>1466</v>
      </c>
      <c r="D306">
        <v>1</v>
      </c>
      <c r="E306" s="171">
        <v>39927</v>
      </c>
    </row>
    <row r="307" spans="1:5" x14ac:dyDescent="0.2">
      <c r="A307">
        <v>771</v>
      </c>
      <c r="B307" t="s">
        <v>1467</v>
      </c>
      <c r="C307" t="s">
        <v>1468</v>
      </c>
      <c r="D307">
        <v>1</v>
      </c>
      <c r="E307" s="171">
        <v>40100</v>
      </c>
    </row>
    <row r="308" spans="1:5" x14ac:dyDescent="0.2">
      <c r="A308">
        <v>772</v>
      </c>
      <c r="B308" t="s">
        <v>1469</v>
      </c>
      <c r="C308" t="s">
        <v>1470</v>
      </c>
      <c r="D308">
        <v>1</v>
      </c>
      <c r="E308" s="171">
        <v>40162</v>
      </c>
    </row>
    <row r="309" spans="1:5" x14ac:dyDescent="0.2">
      <c r="A309">
        <v>773</v>
      </c>
      <c r="B309" t="s">
        <v>1471</v>
      </c>
      <c r="C309" t="s">
        <v>1472</v>
      </c>
      <c r="D309">
        <v>1</v>
      </c>
      <c r="E309" s="171">
        <v>40251</v>
      </c>
    </row>
    <row r="310" spans="1:5" x14ac:dyDescent="0.2">
      <c r="A310">
        <v>774</v>
      </c>
      <c r="B310" t="s">
        <v>1473</v>
      </c>
      <c r="C310" t="s">
        <v>1474</v>
      </c>
      <c r="D310">
        <v>1</v>
      </c>
      <c r="E310" s="171">
        <v>39905</v>
      </c>
    </row>
    <row r="311" spans="1:5" x14ac:dyDescent="0.2">
      <c r="A311">
        <v>775</v>
      </c>
      <c r="B311" t="s">
        <v>1475</v>
      </c>
      <c r="C311" t="s">
        <v>1476</v>
      </c>
      <c r="D311">
        <v>1</v>
      </c>
      <c r="E311" s="171">
        <v>40196</v>
      </c>
    </row>
    <row r="312" spans="1:5" x14ac:dyDescent="0.2">
      <c r="A312">
        <v>776</v>
      </c>
      <c r="B312" t="s">
        <v>1477</v>
      </c>
      <c r="C312" t="s">
        <v>1478</v>
      </c>
      <c r="D312">
        <v>1</v>
      </c>
      <c r="E312" s="171">
        <v>39944</v>
      </c>
    </row>
    <row r="313" spans="1:5" x14ac:dyDescent="0.2">
      <c r="A313">
        <v>777</v>
      </c>
      <c r="B313" t="s">
        <v>1479</v>
      </c>
      <c r="C313" t="s">
        <v>1480</v>
      </c>
      <c r="D313">
        <v>1</v>
      </c>
      <c r="E313" s="171">
        <v>40076</v>
      </c>
    </row>
    <row r="314" spans="1:5" x14ac:dyDescent="0.2">
      <c r="A314">
        <v>778</v>
      </c>
      <c r="B314" t="s">
        <v>738</v>
      </c>
      <c r="C314" t="s">
        <v>739</v>
      </c>
      <c r="D314">
        <v>2</v>
      </c>
      <c r="E314" s="171">
        <v>39575</v>
      </c>
    </row>
    <row r="315" spans="1:5" x14ac:dyDescent="0.2">
      <c r="A315">
        <v>780</v>
      </c>
      <c r="B315" t="s">
        <v>1481</v>
      </c>
      <c r="C315" t="s">
        <v>1482</v>
      </c>
      <c r="D315">
        <v>1</v>
      </c>
      <c r="E315" s="171">
        <v>40026</v>
      </c>
    </row>
    <row r="316" spans="1:5" x14ac:dyDescent="0.2">
      <c r="A316">
        <v>781</v>
      </c>
      <c r="B316" t="s">
        <v>1483</v>
      </c>
      <c r="C316" t="s">
        <v>1484</v>
      </c>
      <c r="D316">
        <v>1</v>
      </c>
      <c r="E316" s="171">
        <v>40263</v>
      </c>
    </row>
    <row r="317" spans="1:5" x14ac:dyDescent="0.2">
      <c r="A317">
        <v>782</v>
      </c>
      <c r="B317" t="s">
        <v>740</v>
      </c>
      <c r="C317" t="s">
        <v>741</v>
      </c>
      <c r="D317">
        <v>2</v>
      </c>
      <c r="E317" s="171">
        <v>39887</v>
      </c>
    </row>
    <row r="318" spans="1:5" x14ac:dyDescent="0.2">
      <c r="A318">
        <v>783</v>
      </c>
      <c r="B318" t="s">
        <v>1485</v>
      </c>
      <c r="C318" t="s">
        <v>1486</v>
      </c>
      <c r="D318">
        <v>1</v>
      </c>
      <c r="E318" s="171">
        <v>40057</v>
      </c>
    </row>
    <row r="319" spans="1:5" x14ac:dyDescent="0.2">
      <c r="A319">
        <v>788</v>
      </c>
      <c r="B319" t="s">
        <v>742</v>
      </c>
      <c r="C319" t="s">
        <v>743</v>
      </c>
      <c r="D319">
        <v>2</v>
      </c>
      <c r="E319" s="171">
        <v>39703</v>
      </c>
    </row>
    <row r="320" spans="1:5" x14ac:dyDescent="0.2">
      <c r="A320">
        <v>789</v>
      </c>
      <c r="B320" t="s">
        <v>744</v>
      </c>
      <c r="C320" t="s">
        <v>745</v>
      </c>
      <c r="D320">
        <v>2</v>
      </c>
      <c r="E320" s="171">
        <v>39800</v>
      </c>
    </row>
    <row r="321" spans="1:5" x14ac:dyDescent="0.2">
      <c r="A321">
        <v>790</v>
      </c>
      <c r="B321" t="s">
        <v>746</v>
      </c>
      <c r="C321" t="s">
        <v>747</v>
      </c>
      <c r="D321">
        <v>2</v>
      </c>
      <c r="E321" s="171">
        <v>39814</v>
      </c>
    </row>
    <row r="322" spans="1:5" x14ac:dyDescent="0.2">
      <c r="A322">
        <v>791</v>
      </c>
      <c r="B322" t="s">
        <v>748</v>
      </c>
      <c r="C322" t="s">
        <v>749</v>
      </c>
      <c r="D322">
        <v>2</v>
      </c>
      <c r="E322" s="171">
        <v>39816</v>
      </c>
    </row>
    <row r="323" spans="1:5" x14ac:dyDescent="0.2">
      <c r="A323">
        <v>792</v>
      </c>
      <c r="B323" t="s">
        <v>750</v>
      </c>
      <c r="C323" t="s">
        <v>751</v>
      </c>
      <c r="D323">
        <v>2</v>
      </c>
      <c r="E323" s="171">
        <v>39797</v>
      </c>
    </row>
    <row r="324" spans="1:5" x14ac:dyDescent="0.2">
      <c r="A324">
        <v>793</v>
      </c>
      <c r="B324" t="s">
        <v>752</v>
      </c>
      <c r="C324" t="s">
        <v>753</v>
      </c>
      <c r="D324">
        <v>2</v>
      </c>
      <c r="E324" s="171">
        <v>39719</v>
      </c>
    </row>
    <row r="325" spans="1:5" x14ac:dyDescent="0.2">
      <c r="A325">
        <v>794</v>
      </c>
      <c r="B325" t="s">
        <v>754</v>
      </c>
      <c r="C325" t="s">
        <v>755</v>
      </c>
      <c r="D325">
        <v>2</v>
      </c>
      <c r="E325" s="171">
        <v>39661</v>
      </c>
    </row>
    <row r="326" spans="1:5" x14ac:dyDescent="0.2">
      <c r="A326">
        <v>797</v>
      </c>
      <c r="B326" t="s">
        <v>1487</v>
      </c>
      <c r="C326" t="s">
        <v>1488</v>
      </c>
      <c r="D326">
        <v>1</v>
      </c>
      <c r="E326" s="171">
        <v>39971</v>
      </c>
    </row>
    <row r="327" spans="1:5" x14ac:dyDescent="0.2">
      <c r="A327">
        <v>798</v>
      </c>
      <c r="B327" t="s">
        <v>1489</v>
      </c>
      <c r="C327" t="s">
        <v>1490</v>
      </c>
      <c r="D327">
        <v>1</v>
      </c>
      <c r="E327" s="171">
        <v>39924</v>
      </c>
    </row>
    <row r="328" spans="1:5" x14ac:dyDescent="0.2">
      <c r="A328">
        <v>799</v>
      </c>
      <c r="B328" t="s">
        <v>1491</v>
      </c>
      <c r="C328" t="s">
        <v>1492</v>
      </c>
      <c r="D328">
        <v>1</v>
      </c>
      <c r="E328" s="171">
        <v>40165</v>
      </c>
    </row>
    <row r="329" spans="1:5" x14ac:dyDescent="0.2">
      <c r="A329">
        <v>800</v>
      </c>
      <c r="B329" t="s">
        <v>1493</v>
      </c>
      <c r="C329" t="s">
        <v>1494</v>
      </c>
      <c r="D329">
        <v>1</v>
      </c>
      <c r="E329" s="171">
        <v>40100</v>
      </c>
    </row>
    <row r="330" spans="1:5" x14ac:dyDescent="0.2">
      <c r="A330">
        <v>801</v>
      </c>
      <c r="B330" t="s">
        <v>1495</v>
      </c>
      <c r="C330" t="s">
        <v>1496</v>
      </c>
      <c r="D330">
        <v>1</v>
      </c>
      <c r="E330" s="171">
        <v>39922</v>
      </c>
    </row>
    <row r="331" spans="1:5" x14ac:dyDescent="0.2">
      <c r="A331">
        <v>802</v>
      </c>
      <c r="B331" t="s">
        <v>1497</v>
      </c>
      <c r="C331" t="s">
        <v>1498</v>
      </c>
      <c r="D331">
        <v>1</v>
      </c>
      <c r="E331" s="171">
        <v>40098</v>
      </c>
    </row>
    <row r="332" spans="1:5" x14ac:dyDescent="0.2">
      <c r="A332">
        <v>803</v>
      </c>
      <c r="B332" t="s">
        <v>1499</v>
      </c>
      <c r="C332" t="s">
        <v>1500</v>
      </c>
      <c r="D332">
        <v>1</v>
      </c>
      <c r="E332" s="171">
        <v>40073</v>
      </c>
    </row>
    <row r="333" spans="1:5" x14ac:dyDescent="0.2">
      <c r="A333">
        <v>804</v>
      </c>
      <c r="B333" t="s">
        <v>1501</v>
      </c>
      <c r="C333" t="s">
        <v>1502</v>
      </c>
      <c r="D333">
        <v>1</v>
      </c>
      <c r="E333" s="171">
        <v>40155</v>
      </c>
    </row>
    <row r="334" spans="1:5" x14ac:dyDescent="0.2">
      <c r="A334">
        <v>805</v>
      </c>
      <c r="B334" t="s">
        <v>1503</v>
      </c>
      <c r="C334" t="s">
        <v>1504</v>
      </c>
      <c r="D334">
        <v>1</v>
      </c>
      <c r="E334" s="171">
        <v>39936</v>
      </c>
    </row>
    <row r="335" spans="1:5" x14ac:dyDescent="0.2">
      <c r="A335">
        <v>806</v>
      </c>
      <c r="B335" t="s">
        <v>1505</v>
      </c>
      <c r="C335" t="s">
        <v>1506</v>
      </c>
      <c r="D335">
        <v>1</v>
      </c>
      <c r="E335" s="171">
        <v>40194</v>
      </c>
    </row>
    <row r="336" spans="1:5" x14ac:dyDescent="0.2">
      <c r="A336">
        <v>807</v>
      </c>
      <c r="B336" t="s">
        <v>1507</v>
      </c>
      <c r="C336" t="s">
        <v>1508</v>
      </c>
      <c r="D336">
        <v>1</v>
      </c>
      <c r="E336" s="171">
        <v>40250</v>
      </c>
    </row>
    <row r="337" spans="1:5" x14ac:dyDescent="0.2">
      <c r="A337">
        <v>816</v>
      </c>
      <c r="B337" t="s">
        <v>756</v>
      </c>
      <c r="C337" t="s">
        <v>757</v>
      </c>
      <c r="D337">
        <v>2</v>
      </c>
      <c r="E337" s="171">
        <v>39566</v>
      </c>
    </row>
    <row r="338" spans="1:5" x14ac:dyDescent="0.2">
      <c r="A338">
        <v>845</v>
      </c>
      <c r="B338" t="s">
        <v>758</v>
      </c>
      <c r="C338" t="s">
        <v>759</v>
      </c>
      <c r="D338">
        <v>2</v>
      </c>
      <c r="E338" s="171">
        <v>39666</v>
      </c>
    </row>
    <row r="339" spans="1:5" x14ac:dyDescent="0.2">
      <c r="A339">
        <v>846</v>
      </c>
      <c r="B339" t="s">
        <v>760</v>
      </c>
      <c r="C339" t="s">
        <v>761</v>
      </c>
      <c r="D339">
        <v>2</v>
      </c>
      <c r="E339" s="171">
        <v>39556</v>
      </c>
    </row>
    <row r="340" spans="1:5" x14ac:dyDescent="0.2">
      <c r="A340">
        <v>847</v>
      </c>
      <c r="B340" t="s">
        <v>762</v>
      </c>
      <c r="C340" t="s">
        <v>763</v>
      </c>
      <c r="D340">
        <v>2</v>
      </c>
      <c r="E340" s="171">
        <v>39795</v>
      </c>
    </row>
    <row r="341" spans="1:5" x14ac:dyDescent="0.2">
      <c r="A341">
        <v>848</v>
      </c>
      <c r="B341" t="s">
        <v>764</v>
      </c>
      <c r="C341" t="s">
        <v>765</v>
      </c>
      <c r="D341">
        <v>2</v>
      </c>
      <c r="E341" s="171">
        <v>39856</v>
      </c>
    </row>
    <row r="342" spans="1:5" x14ac:dyDescent="0.2">
      <c r="A342">
        <v>849</v>
      </c>
      <c r="B342" t="s">
        <v>766</v>
      </c>
      <c r="C342" t="s">
        <v>767</v>
      </c>
      <c r="D342">
        <v>2</v>
      </c>
      <c r="E342" s="171">
        <v>39867</v>
      </c>
    </row>
    <row r="343" spans="1:5" x14ac:dyDescent="0.2">
      <c r="A343">
        <v>850</v>
      </c>
      <c r="B343" t="s">
        <v>768</v>
      </c>
      <c r="C343" t="s">
        <v>769</v>
      </c>
      <c r="D343">
        <v>2</v>
      </c>
      <c r="E343" s="171">
        <v>39867</v>
      </c>
    </row>
    <row r="344" spans="1:5" x14ac:dyDescent="0.2">
      <c r="A344">
        <v>851</v>
      </c>
      <c r="B344" t="s">
        <v>770</v>
      </c>
      <c r="C344" t="s">
        <v>771</v>
      </c>
      <c r="D344">
        <v>2</v>
      </c>
      <c r="E344" s="171">
        <v>39666</v>
      </c>
    </row>
    <row r="345" spans="1:5" x14ac:dyDescent="0.2">
      <c r="A345">
        <v>853</v>
      </c>
      <c r="B345" t="s">
        <v>772</v>
      </c>
      <c r="C345" t="s">
        <v>773</v>
      </c>
      <c r="D345">
        <v>2</v>
      </c>
      <c r="E345" s="171">
        <v>39774</v>
      </c>
    </row>
    <row r="346" spans="1:5" x14ac:dyDescent="0.2">
      <c r="A346">
        <v>856</v>
      </c>
      <c r="B346" t="s">
        <v>774</v>
      </c>
      <c r="C346" t="s">
        <v>775</v>
      </c>
      <c r="D346">
        <v>2</v>
      </c>
      <c r="E346" s="171">
        <v>39709</v>
      </c>
    </row>
    <row r="347" spans="1:5" x14ac:dyDescent="0.2">
      <c r="A347">
        <v>857</v>
      </c>
      <c r="B347" t="s">
        <v>1509</v>
      </c>
      <c r="C347" t="s">
        <v>1510</v>
      </c>
      <c r="D347">
        <v>1</v>
      </c>
      <c r="E347" s="171">
        <v>40058</v>
      </c>
    </row>
    <row r="348" spans="1:5" x14ac:dyDescent="0.2">
      <c r="A348">
        <v>858</v>
      </c>
      <c r="B348" t="s">
        <v>1511</v>
      </c>
      <c r="C348" t="s">
        <v>1512</v>
      </c>
      <c r="D348">
        <v>1</v>
      </c>
      <c r="E348" s="171">
        <v>39999</v>
      </c>
    </row>
    <row r="349" spans="1:5" x14ac:dyDescent="0.2">
      <c r="A349">
        <v>872</v>
      </c>
      <c r="B349" t="s">
        <v>776</v>
      </c>
      <c r="C349" t="s">
        <v>777</v>
      </c>
      <c r="D349">
        <v>2</v>
      </c>
      <c r="E349" s="171">
        <v>39565</v>
      </c>
    </row>
    <row r="350" spans="1:5" x14ac:dyDescent="0.2">
      <c r="A350">
        <v>873</v>
      </c>
      <c r="B350" t="s">
        <v>778</v>
      </c>
      <c r="C350" t="s">
        <v>779</v>
      </c>
      <c r="D350">
        <v>2</v>
      </c>
      <c r="E350" s="171">
        <v>39865</v>
      </c>
    </row>
    <row r="351" spans="1:5" x14ac:dyDescent="0.2">
      <c r="A351">
        <v>874</v>
      </c>
      <c r="B351" t="s">
        <v>780</v>
      </c>
      <c r="C351" t="s">
        <v>781</v>
      </c>
      <c r="D351">
        <v>2</v>
      </c>
      <c r="E351" s="171">
        <v>39827</v>
      </c>
    </row>
    <row r="352" spans="1:5" x14ac:dyDescent="0.2">
      <c r="A352">
        <v>875</v>
      </c>
      <c r="B352" t="s">
        <v>1513</v>
      </c>
      <c r="C352" t="s">
        <v>1514</v>
      </c>
      <c r="D352">
        <v>2</v>
      </c>
      <c r="E352" s="171">
        <v>39863</v>
      </c>
    </row>
    <row r="353" spans="1:5" x14ac:dyDescent="0.2">
      <c r="A353">
        <v>876</v>
      </c>
      <c r="B353" t="s">
        <v>1515</v>
      </c>
      <c r="C353" t="s">
        <v>1516</v>
      </c>
      <c r="D353">
        <v>1</v>
      </c>
      <c r="E353" s="171">
        <v>40121</v>
      </c>
    </row>
    <row r="354" spans="1:5" x14ac:dyDescent="0.2">
      <c r="A354">
        <v>877</v>
      </c>
      <c r="B354" t="s">
        <v>1517</v>
      </c>
      <c r="C354" t="s">
        <v>1518</v>
      </c>
      <c r="D354">
        <v>1</v>
      </c>
      <c r="E354" s="171">
        <v>40184</v>
      </c>
    </row>
    <row r="355" spans="1:5" x14ac:dyDescent="0.2">
      <c r="A355">
        <v>878</v>
      </c>
      <c r="B355" t="s">
        <v>1519</v>
      </c>
      <c r="C355" t="s">
        <v>1520</v>
      </c>
      <c r="D355">
        <v>1</v>
      </c>
      <c r="E355" s="171">
        <v>40208</v>
      </c>
    </row>
    <row r="356" spans="1:5" x14ac:dyDescent="0.2">
      <c r="A356">
        <v>879</v>
      </c>
      <c r="B356" t="s">
        <v>1521</v>
      </c>
      <c r="C356" t="s">
        <v>1522</v>
      </c>
      <c r="D356">
        <v>1</v>
      </c>
      <c r="E356" s="171">
        <v>39930</v>
      </c>
    </row>
    <row r="357" spans="1:5" x14ac:dyDescent="0.2">
      <c r="A357">
        <v>880</v>
      </c>
      <c r="B357" t="s">
        <v>1523</v>
      </c>
      <c r="C357" t="s">
        <v>1524</v>
      </c>
      <c r="D357">
        <v>1</v>
      </c>
      <c r="E357" s="171">
        <v>40149</v>
      </c>
    </row>
    <row r="358" spans="1:5" x14ac:dyDescent="0.2">
      <c r="A358">
        <v>881</v>
      </c>
      <c r="B358" t="s">
        <v>1525</v>
      </c>
      <c r="C358" t="s">
        <v>1526</v>
      </c>
      <c r="D358">
        <v>1</v>
      </c>
      <c r="E358" s="171">
        <v>40099</v>
      </c>
    </row>
    <row r="359" spans="1:5" x14ac:dyDescent="0.2">
      <c r="A359">
        <v>882</v>
      </c>
      <c r="B359" t="s">
        <v>1527</v>
      </c>
      <c r="C359" t="s">
        <v>1528</v>
      </c>
      <c r="D359">
        <v>1</v>
      </c>
      <c r="E359" s="171">
        <v>39980</v>
      </c>
    </row>
    <row r="360" spans="1:5" x14ac:dyDescent="0.2">
      <c r="A360">
        <v>922</v>
      </c>
      <c r="B360" t="s">
        <v>782</v>
      </c>
      <c r="C360" t="s">
        <v>783</v>
      </c>
      <c r="D360">
        <v>2</v>
      </c>
      <c r="E360" s="171">
        <v>39779</v>
      </c>
    </row>
    <row r="361" spans="1:5" x14ac:dyDescent="0.2">
      <c r="A361">
        <v>923</v>
      </c>
      <c r="B361" t="s">
        <v>1529</v>
      </c>
      <c r="C361" t="s">
        <v>1530</v>
      </c>
      <c r="D361">
        <v>1</v>
      </c>
      <c r="E361" s="171">
        <v>39999</v>
      </c>
    </row>
    <row r="362" spans="1:5" x14ac:dyDescent="0.2">
      <c r="A362">
        <v>924</v>
      </c>
      <c r="B362" t="s">
        <v>1531</v>
      </c>
      <c r="C362" t="s">
        <v>1532</v>
      </c>
      <c r="D362">
        <v>1</v>
      </c>
      <c r="E362" s="171">
        <v>40010</v>
      </c>
    </row>
    <row r="363" spans="1:5" x14ac:dyDescent="0.2">
      <c r="A363">
        <v>925</v>
      </c>
      <c r="B363" t="s">
        <v>1533</v>
      </c>
      <c r="C363" t="s">
        <v>1534</v>
      </c>
      <c r="D363">
        <v>1</v>
      </c>
      <c r="E363" s="171">
        <v>40099</v>
      </c>
    </row>
    <row r="364" spans="1:5" x14ac:dyDescent="0.2">
      <c r="A364">
        <v>926</v>
      </c>
      <c r="B364" t="s">
        <v>1535</v>
      </c>
      <c r="C364" t="s">
        <v>1536</v>
      </c>
      <c r="D364">
        <v>1</v>
      </c>
      <c r="E364" s="171">
        <v>40058</v>
      </c>
    </row>
    <row r="365" spans="1:5" x14ac:dyDescent="0.2">
      <c r="A365">
        <v>927</v>
      </c>
      <c r="B365" t="s">
        <v>1537</v>
      </c>
      <c r="C365" t="s">
        <v>1538</v>
      </c>
      <c r="D365">
        <v>1</v>
      </c>
      <c r="E365" s="171">
        <v>40207</v>
      </c>
    </row>
    <row r="366" spans="1:5" x14ac:dyDescent="0.2">
      <c r="A366">
        <v>928</v>
      </c>
      <c r="B366" t="s">
        <v>784</v>
      </c>
      <c r="C366" t="s">
        <v>785</v>
      </c>
      <c r="D366">
        <v>2</v>
      </c>
      <c r="E366" s="171">
        <v>39569</v>
      </c>
    </row>
    <row r="367" spans="1:5" x14ac:dyDescent="0.2">
      <c r="A367">
        <v>929</v>
      </c>
      <c r="B367" t="s">
        <v>1539</v>
      </c>
      <c r="C367" t="s">
        <v>1540</v>
      </c>
      <c r="D367">
        <v>1</v>
      </c>
      <c r="E367" s="171">
        <v>40053</v>
      </c>
    </row>
    <row r="368" spans="1:5" x14ac:dyDescent="0.2">
      <c r="A368">
        <v>930</v>
      </c>
      <c r="B368" t="s">
        <v>1541</v>
      </c>
      <c r="C368" t="s">
        <v>1542</v>
      </c>
      <c r="D368">
        <v>1</v>
      </c>
      <c r="E368" s="171">
        <v>40147</v>
      </c>
    </row>
    <row r="369" spans="1:5" x14ac:dyDescent="0.2">
      <c r="A369">
        <v>931</v>
      </c>
      <c r="B369" t="s">
        <v>1543</v>
      </c>
      <c r="C369" t="s">
        <v>1544</v>
      </c>
      <c r="D369">
        <v>1</v>
      </c>
      <c r="E369" s="171">
        <v>40087</v>
      </c>
    </row>
    <row r="370" spans="1:5" x14ac:dyDescent="0.2">
      <c r="A370">
        <v>935</v>
      </c>
      <c r="B370" t="s">
        <v>1545</v>
      </c>
      <c r="C370" t="s">
        <v>1546</v>
      </c>
      <c r="D370">
        <v>2</v>
      </c>
      <c r="E370" s="171">
        <v>39747</v>
      </c>
    </row>
    <row r="371" spans="1:5" x14ac:dyDescent="0.2">
      <c r="A371">
        <v>972</v>
      </c>
      <c r="B371" t="s">
        <v>788</v>
      </c>
      <c r="C371" t="s">
        <v>789</v>
      </c>
      <c r="D371">
        <v>2</v>
      </c>
      <c r="E371" s="171">
        <v>39817</v>
      </c>
    </row>
    <row r="372" spans="1:5" x14ac:dyDescent="0.2">
      <c r="A372">
        <v>973</v>
      </c>
      <c r="B372" t="s">
        <v>790</v>
      </c>
      <c r="C372" t="s">
        <v>791</v>
      </c>
      <c r="D372">
        <v>2</v>
      </c>
      <c r="E372" s="171">
        <v>39694</v>
      </c>
    </row>
    <row r="373" spans="1:5" x14ac:dyDescent="0.2">
      <c r="A373">
        <v>975</v>
      </c>
      <c r="B373" t="s">
        <v>1547</v>
      </c>
      <c r="C373" t="s">
        <v>1548</v>
      </c>
      <c r="D373">
        <v>1</v>
      </c>
      <c r="E373" s="171">
        <v>40076</v>
      </c>
    </row>
    <row r="374" spans="1:5" x14ac:dyDescent="0.2">
      <c r="A374">
        <v>986</v>
      </c>
      <c r="B374" t="s">
        <v>792</v>
      </c>
      <c r="C374" t="s">
        <v>793</v>
      </c>
      <c r="D374">
        <v>2</v>
      </c>
      <c r="E374" s="171">
        <v>39643</v>
      </c>
    </row>
    <row r="375" spans="1:5" x14ac:dyDescent="0.2">
      <c r="A375">
        <v>987</v>
      </c>
      <c r="B375" t="s">
        <v>794</v>
      </c>
      <c r="C375" t="s">
        <v>795</v>
      </c>
      <c r="D375">
        <v>2</v>
      </c>
      <c r="E375" s="171">
        <v>39659</v>
      </c>
    </row>
    <row r="376" spans="1:5" x14ac:dyDescent="0.2">
      <c r="A376">
        <v>988</v>
      </c>
      <c r="B376" t="s">
        <v>796</v>
      </c>
      <c r="C376" t="s">
        <v>797</v>
      </c>
      <c r="D376">
        <v>2</v>
      </c>
      <c r="E376" s="171">
        <v>39782</v>
      </c>
    </row>
    <row r="377" spans="1:5" x14ac:dyDescent="0.2">
      <c r="A377">
        <v>989</v>
      </c>
      <c r="B377" t="s">
        <v>798</v>
      </c>
      <c r="C377" t="s">
        <v>799</v>
      </c>
      <c r="D377">
        <v>2</v>
      </c>
      <c r="E377" s="171">
        <v>39544</v>
      </c>
    </row>
    <row r="378" spans="1:5" x14ac:dyDescent="0.2">
      <c r="A378">
        <v>990</v>
      </c>
      <c r="B378" t="s">
        <v>800</v>
      </c>
      <c r="C378" t="s">
        <v>801</v>
      </c>
      <c r="D378">
        <v>2</v>
      </c>
      <c r="E378" s="171">
        <v>39735</v>
      </c>
    </row>
    <row r="379" spans="1:5" x14ac:dyDescent="0.2">
      <c r="A379">
        <v>991</v>
      </c>
      <c r="B379" t="s">
        <v>1549</v>
      </c>
      <c r="C379" t="s">
        <v>1550</v>
      </c>
      <c r="D379">
        <v>1</v>
      </c>
      <c r="E379" s="171">
        <v>40027</v>
      </c>
    </row>
    <row r="380" spans="1:5" x14ac:dyDescent="0.2">
      <c r="A380">
        <v>992</v>
      </c>
      <c r="B380" t="s">
        <v>1551</v>
      </c>
      <c r="C380" t="s">
        <v>1552</v>
      </c>
      <c r="D380">
        <v>1</v>
      </c>
      <c r="E380" s="171">
        <v>39990</v>
      </c>
    </row>
    <row r="381" spans="1:5" x14ac:dyDescent="0.2">
      <c r="A381">
        <v>993</v>
      </c>
      <c r="B381" t="s">
        <v>1553</v>
      </c>
      <c r="C381" t="s">
        <v>1554</v>
      </c>
      <c r="D381">
        <v>1</v>
      </c>
      <c r="E381" s="171">
        <v>40064</v>
      </c>
    </row>
    <row r="382" spans="1:5" x14ac:dyDescent="0.2">
      <c r="A382">
        <v>994</v>
      </c>
      <c r="B382" t="s">
        <v>1555</v>
      </c>
      <c r="C382" t="s">
        <v>1556</v>
      </c>
      <c r="D382">
        <v>1</v>
      </c>
      <c r="E382" s="171">
        <v>39980</v>
      </c>
    </row>
    <row r="383" spans="1:5" x14ac:dyDescent="0.2">
      <c r="A383">
        <v>995</v>
      </c>
      <c r="B383" t="s">
        <v>1557</v>
      </c>
      <c r="C383" t="s">
        <v>1558</v>
      </c>
      <c r="D383">
        <v>1</v>
      </c>
      <c r="E383" s="171">
        <v>40065</v>
      </c>
    </row>
    <row r="384" spans="1:5" x14ac:dyDescent="0.2">
      <c r="A384">
        <v>996</v>
      </c>
      <c r="B384" t="s">
        <v>1559</v>
      </c>
      <c r="C384" t="s">
        <v>1560</v>
      </c>
      <c r="D384">
        <v>1</v>
      </c>
      <c r="E384" s="171">
        <v>39958</v>
      </c>
    </row>
    <row r="385" spans="1:5" x14ac:dyDescent="0.2">
      <c r="A385">
        <v>997</v>
      </c>
      <c r="B385" t="s">
        <v>1561</v>
      </c>
      <c r="C385" t="s">
        <v>1562</v>
      </c>
      <c r="D385">
        <v>2</v>
      </c>
      <c r="E385" s="171">
        <v>39543</v>
      </c>
    </row>
    <row r="386" spans="1:5" x14ac:dyDescent="0.2">
      <c r="A386">
        <v>998</v>
      </c>
      <c r="B386" t="s">
        <v>1563</v>
      </c>
      <c r="C386" t="s">
        <v>1564</v>
      </c>
      <c r="D386">
        <v>1</v>
      </c>
      <c r="E386" s="171">
        <v>40175</v>
      </c>
    </row>
    <row r="387" spans="1:5" x14ac:dyDescent="0.2">
      <c r="A387">
        <v>999</v>
      </c>
      <c r="B387" t="s">
        <v>1565</v>
      </c>
      <c r="C387" t="s">
        <v>1566</v>
      </c>
      <c r="D387">
        <v>1</v>
      </c>
      <c r="E387" s="171">
        <v>40001</v>
      </c>
    </row>
    <row r="388" spans="1:5" x14ac:dyDescent="0.2">
      <c r="A388">
        <v>1000</v>
      </c>
      <c r="B388" t="s">
        <v>1567</v>
      </c>
      <c r="C388" t="s">
        <v>1568</v>
      </c>
      <c r="D388">
        <v>1</v>
      </c>
      <c r="E388" s="171">
        <v>40216</v>
      </c>
    </row>
    <row r="389" spans="1:5" x14ac:dyDescent="0.2">
      <c r="A389">
        <v>1008</v>
      </c>
      <c r="B389" t="s">
        <v>802</v>
      </c>
      <c r="C389" t="s">
        <v>803</v>
      </c>
      <c r="D389">
        <v>2</v>
      </c>
      <c r="E389" s="171">
        <v>39549</v>
      </c>
    </row>
    <row r="390" spans="1:5" x14ac:dyDescent="0.2">
      <c r="A390">
        <v>1009</v>
      </c>
      <c r="B390" t="s">
        <v>804</v>
      </c>
      <c r="C390" t="s">
        <v>805</v>
      </c>
      <c r="D390">
        <v>2</v>
      </c>
      <c r="E390" s="171">
        <v>39747</v>
      </c>
    </row>
    <row r="391" spans="1:5" x14ac:dyDescent="0.2">
      <c r="A391">
        <v>1010</v>
      </c>
      <c r="B391" t="s">
        <v>806</v>
      </c>
      <c r="C391" t="s">
        <v>807</v>
      </c>
      <c r="D391">
        <v>2</v>
      </c>
      <c r="E391" s="171">
        <v>39895</v>
      </c>
    </row>
    <row r="392" spans="1:5" x14ac:dyDescent="0.2">
      <c r="A392">
        <v>1011</v>
      </c>
      <c r="B392" t="s">
        <v>1569</v>
      </c>
      <c r="C392" t="s">
        <v>1570</v>
      </c>
      <c r="D392">
        <v>1</v>
      </c>
      <c r="E392" s="171">
        <v>40126</v>
      </c>
    </row>
    <row r="393" spans="1:5" x14ac:dyDescent="0.2">
      <c r="A393">
        <v>1011</v>
      </c>
      <c r="B393" t="s">
        <v>808</v>
      </c>
      <c r="C393" t="s">
        <v>809</v>
      </c>
      <c r="D393">
        <v>2</v>
      </c>
      <c r="E393" s="171">
        <v>39662</v>
      </c>
    </row>
    <row r="394" spans="1:5" x14ac:dyDescent="0.2">
      <c r="A394">
        <v>1012</v>
      </c>
      <c r="B394" t="s">
        <v>1571</v>
      </c>
      <c r="C394" t="s">
        <v>1572</v>
      </c>
      <c r="D394">
        <v>1</v>
      </c>
      <c r="E394" s="171">
        <v>40222</v>
      </c>
    </row>
    <row r="395" spans="1:5" x14ac:dyDescent="0.2">
      <c r="A395">
        <v>1013</v>
      </c>
      <c r="B395" t="s">
        <v>1573</v>
      </c>
      <c r="C395" t="s">
        <v>1574</v>
      </c>
      <c r="D395">
        <v>1</v>
      </c>
      <c r="E395" s="171">
        <v>40047</v>
      </c>
    </row>
    <row r="396" spans="1:5" x14ac:dyDescent="0.2">
      <c r="A396">
        <v>1014</v>
      </c>
      <c r="B396" t="s">
        <v>1575</v>
      </c>
      <c r="C396" t="s">
        <v>1576</v>
      </c>
      <c r="D396">
        <v>1</v>
      </c>
      <c r="E396" s="171">
        <v>40060</v>
      </c>
    </row>
    <row r="397" spans="1:5" x14ac:dyDescent="0.2">
      <c r="A397">
        <v>1015</v>
      </c>
      <c r="B397" t="s">
        <v>1577</v>
      </c>
      <c r="C397" t="s">
        <v>1578</v>
      </c>
      <c r="D397">
        <v>1</v>
      </c>
      <c r="E397" s="171">
        <v>40267</v>
      </c>
    </row>
    <row r="398" spans="1:5" x14ac:dyDescent="0.2">
      <c r="A398">
        <v>1016</v>
      </c>
      <c r="B398" t="s">
        <v>1579</v>
      </c>
      <c r="C398" t="s">
        <v>1580</v>
      </c>
      <c r="D398">
        <v>1</v>
      </c>
      <c r="E398" s="171">
        <v>40056</v>
      </c>
    </row>
    <row r="399" spans="1:5" x14ac:dyDescent="0.2">
      <c r="A399">
        <v>1017</v>
      </c>
      <c r="B399" t="s">
        <v>1581</v>
      </c>
      <c r="C399" t="s">
        <v>1582</v>
      </c>
      <c r="D399">
        <v>1</v>
      </c>
      <c r="E399" s="171">
        <v>40035</v>
      </c>
    </row>
    <row r="400" spans="1:5" x14ac:dyDescent="0.2">
      <c r="A400">
        <v>1026</v>
      </c>
      <c r="B400" t="s">
        <v>810</v>
      </c>
      <c r="C400" t="s">
        <v>811</v>
      </c>
      <c r="D400">
        <v>2</v>
      </c>
      <c r="E400" s="171">
        <v>39704</v>
      </c>
    </row>
    <row r="401" spans="1:5" x14ac:dyDescent="0.2">
      <c r="A401">
        <v>1027</v>
      </c>
      <c r="B401" t="s">
        <v>812</v>
      </c>
      <c r="C401" t="s">
        <v>813</v>
      </c>
      <c r="D401">
        <v>2</v>
      </c>
      <c r="E401" s="171">
        <v>39773</v>
      </c>
    </row>
    <row r="402" spans="1:5" x14ac:dyDescent="0.2">
      <c r="A402">
        <v>1028</v>
      </c>
      <c r="B402" t="s">
        <v>814</v>
      </c>
      <c r="C402" t="s">
        <v>815</v>
      </c>
      <c r="D402">
        <v>2</v>
      </c>
      <c r="E402" s="171">
        <v>39577</v>
      </c>
    </row>
    <row r="403" spans="1:5" x14ac:dyDescent="0.2">
      <c r="A403">
        <v>1029</v>
      </c>
      <c r="B403" t="s">
        <v>1583</v>
      </c>
      <c r="C403" t="s">
        <v>1584</v>
      </c>
      <c r="D403">
        <v>1</v>
      </c>
      <c r="E403" s="171">
        <v>39917</v>
      </c>
    </row>
    <row r="404" spans="1:5" x14ac:dyDescent="0.2">
      <c r="A404">
        <v>1030</v>
      </c>
      <c r="B404" t="s">
        <v>1585</v>
      </c>
      <c r="C404" t="s">
        <v>1586</v>
      </c>
      <c r="D404">
        <v>1</v>
      </c>
      <c r="E404" s="171">
        <v>40256</v>
      </c>
    </row>
    <row r="405" spans="1:5" x14ac:dyDescent="0.2">
      <c r="A405">
        <v>1031</v>
      </c>
      <c r="B405" t="s">
        <v>1587</v>
      </c>
      <c r="C405" t="s">
        <v>1588</v>
      </c>
      <c r="D405">
        <v>1</v>
      </c>
      <c r="E405" s="171">
        <v>40464</v>
      </c>
    </row>
    <row r="406" spans="1:5" x14ac:dyDescent="0.2">
      <c r="A406">
        <v>1032</v>
      </c>
      <c r="B406" t="s">
        <v>1589</v>
      </c>
      <c r="C406" t="s">
        <v>1590</v>
      </c>
      <c r="D406">
        <v>1</v>
      </c>
      <c r="E406" s="171">
        <v>40127</v>
      </c>
    </row>
    <row r="407" spans="1:5" x14ac:dyDescent="0.2">
      <c r="A407">
        <v>1033</v>
      </c>
      <c r="B407" t="s">
        <v>816</v>
      </c>
      <c r="C407" t="s">
        <v>817</v>
      </c>
      <c r="D407">
        <v>2</v>
      </c>
      <c r="E407" s="171">
        <v>39711</v>
      </c>
    </row>
    <row r="408" spans="1:5" x14ac:dyDescent="0.2">
      <c r="A408">
        <v>1044</v>
      </c>
      <c r="B408" t="s">
        <v>818</v>
      </c>
      <c r="C408" t="s">
        <v>819</v>
      </c>
      <c r="D408">
        <v>2</v>
      </c>
      <c r="E408" s="171">
        <v>39720</v>
      </c>
    </row>
    <row r="409" spans="1:5" x14ac:dyDescent="0.2">
      <c r="A409">
        <v>1045</v>
      </c>
      <c r="B409" t="s">
        <v>820</v>
      </c>
      <c r="C409" t="s">
        <v>821</v>
      </c>
      <c r="D409">
        <v>2</v>
      </c>
      <c r="E409" s="171">
        <v>39582</v>
      </c>
    </row>
    <row r="410" spans="1:5" x14ac:dyDescent="0.2">
      <c r="A410">
        <v>1046</v>
      </c>
      <c r="B410" t="s">
        <v>1591</v>
      </c>
      <c r="C410" t="s">
        <v>1592</v>
      </c>
      <c r="D410">
        <v>1</v>
      </c>
      <c r="E410" s="171">
        <v>39962</v>
      </c>
    </row>
    <row r="411" spans="1:5" x14ac:dyDescent="0.2">
      <c r="A411">
        <v>1047</v>
      </c>
      <c r="B411" t="s">
        <v>1593</v>
      </c>
      <c r="C411" t="s">
        <v>1594</v>
      </c>
      <c r="D411">
        <v>1</v>
      </c>
      <c r="E411" s="171">
        <v>40155</v>
      </c>
    </row>
    <row r="412" spans="1:5" x14ac:dyDescent="0.2">
      <c r="A412">
        <v>1048</v>
      </c>
      <c r="B412" t="s">
        <v>1595</v>
      </c>
      <c r="C412" t="s">
        <v>1596</v>
      </c>
      <c r="D412">
        <v>1</v>
      </c>
      <c r="E412" s="171">
        <v>40205</v>
      </c>
    </row>
    <row r="413" spans="1:5" x14ac:dyDescent="0.2">
      <c r="A413">
        <v>1049</v>
      </c>
      <c r="B413" t="s">
        <v>1597</v>
      </c>
      <c r="C413" t="s">
        <v>1598</v>
      </c>
      <c r="D413">
        <v>1</v>
      </c>
      <c r="E413" s="171">
        <v>40093</v>
      </c>
    </row>
    <row r="414" spans="1:5" x14ac:dyDescent="0.2">
      <c r="A414">
        <v>1050</v>
      </c>
      <c r="B414" t="s">
        <v>1599</v>
      </c>
      <c r="C414" t="s">
        <v>1600</v>
      </c>
      <c r="D414">
        <v>1</v>
      </c>
      <c r="E414" s="171">
        <v>40243</v>
      </c>
    </row>
    <row r="415" spans="1:5" x14ac:dyDescent="0.2">
      <c r="A415">
        <v>1051</v>
      </c>
      <c r="B415" t="s">
        <v>822</v>
      </c>
      <c r="C415" t="s">
        <v>823</v>
      </c>
      <c r="D415">
        <v>2</v>
      </c>
      <c r="E415" s="171">
        <v>39832</v>
      </c>
    </row>
    <row r="416" spans="1:5" x14ac:dyDescent="0.2">
      <c r="A416">
        <v>1052</v>
      </c>
      <c r="B416" t="s">
        <v>824</v>
      </c>
      <c r="C416" t="s">
        <v>825</v>
      </c>
      <c r="D416">
        <v>2</v>
      </c>
      <c r="E416" s="171">
        <v>39884</v>
      </c>
    </row>
    <row r="417" spans="1:5" x14ac:dyDescent="0.2">
      <c r="A417">
        <v>1053</v>
      </c>
      <c r="B417" t="s">
        <v>826</v>
      </c>
      <c r="C417" t="s">
        <v>827</v>
      </c>
      <c r="D417">
        <v>2</v>
      </c>
      <c r="E417" s="171">
        <v>39723</v>
      </c>
    </row>
    <row r="418" spans="1:5" x14ac:dyDescent="0.2">
      <c r="A418">
        <v>1054</v>
      </c>
      <c r="B418" t="s">
        <v>828</v>
      </c>
      <c r="C418" t="s">
        <v>829</v>
      </c>
      <c r="D418">
        <v>2</v>
      </c>
      <c r="E418" s="171">
        <v>39575</v>
      </c>
    </row>
    <row r="419" spans="1:5" x14ac:dyDescent="0.2">
      <c r="A419">
        <v>1055</v>
      </c>
      <c r="B419" t="s">
        <v>830</v>
      </c>
      <c r="C419" t="s">
        <v>831</v>
      </c>
      <c r="D419">
        <v>2</v>
      </c>
      <c r="E419" s="171">
        <v>39800</v>
      </c>
    </row>
    <row r="420" spans="1:5" x14ac:dyDescent="0.2">
      <c r="A420">
        <v>1056</v>
      </c>
      <c r="B420" t="s">
        <v>832</v>
      </c>
      <c r="C420" t="s">
        <v>833</v>
      </c>
      <c r="D420">
        <v>2</v>
      </c>
      <c r="E420" s="171">
        <v>39842</v>
      </c>
    </row>
    <row r="421" spans="1:5" x14ac:dyDescent="0.2">
      <c r="A421">
        <v>1057</v>
      </c>
      <c r="B421" t="s">
        <v>834</v>
      </c>
      <c r="C421" t="s">
        <v>835</v>
      </c>
      <c r="D421">
        <v>2</v>
      </c>
      <c r="E421" s="171">
        <v>39621</v>
      </c>
    </row>
    <row r="422" spans="1:5" x14ac:dyDescent="0.2">
      <c r="A422">
        <v>1067</v>
      </c>
      <c r="B422" t="s">
        <v>836</v>
      </c>
      <c r="C422" t="s">
        <v>837</v>
      </c>
      <c r="D422">
        <v>2</v>
      </c>
      <c r="E422" s="171">
        <v>39682</v>
      </c>
    </row>
    <row r="423" spans="1:5" x14ac:dyDescent="0.2">
      <c r="A423">
        <v>1068</v>
      </c>
      <c r="B423" t="s">
        <v>838</v>
      </c>
      <c r="C423" t="s">
        <v>839</v>
      </c>
      <c r="D423">
        <v>2</v>
      </c>
      <c r="E423" s="171">
        <v>39578</v>
      </c>
    </row>
    <row r="424" spans="1:5" x14ac:dyDescent="0.2">
      <c r="A424">
        <v>1069</v>
      </c>
      <c r="B424" t="s">
        <v>1601</v>
      </c>
      <c r="C424" t="s">
        <v>1602</v>
      </c>
      <c r="D424">
        <v>1</v>
      </c>
      <c r="E424" s="171">
        <v>40121</v>
      </c>
    </row>
    <row r="425" spans="1:5" x14ac:dyDescent="0.2">
      <c r="A425">
        <v>1070</v>
      </c>
      <c r="B425" t="s">
        <v>840</v>
      </c>
      <c r="C425" t="s">
        <v>841</v>
      </c>
      <c r="D425">
        <v>2</v>
      </c>
      <c r="E425" s="171">
        <v>39569</v>
      </c>
    </row>
    <row r="426" spans="1:5" x14ac:dyDescent="0.2">
      <c r="A426">
        <v>1071</v>
      </c>
      <c r="B426" t="s">
        <v>842</v>
      </c>
      <c r="C426" t="s">
        <v>843</v>
      </c>
      <c r="D426">
        <v>2</v>
      </c>
      <c r="E426" s="171">
        <v>39774</v>
      </c>
    </row>
    <row r="427" spans="1:5" x14ac:dyDescent="0.2">
      <c r="A427">
        <v>1072</v>
      </c>
      <c r="B427" t="s">
        <v>844</v>
      </c>
      <c r="C427" t="s">
        <v>845</v>
      </c>
      <c r="D427">
        <v>2</v>
      </c>
      <c r="E427" s="171">
        <v>39829</v>
      </c>
    </row>
    <row r="428" spans="1:5" x14ac:dyDescent="0.2">
      <c r="A428">
        <v>1074</v>
      </c>
      <c r="B428" t="s">
        <v>846</v>
      </c>
      <c r="C428" t="s">
        <v>847</v>
      </c>
      <c r="D428">
        <v>2</v>
      </c>
      <c r="E428" s="171">
        <v>39623</v>
      </c>
    </row>
    <row r="429" spans="1:5" x14ac:dyDescent="0.2">
      <c r="A429">
        <v>1080</v>
      </c>
      <c r="B429" t="s">
        <v>1603</v>
      </c>
      <c r="C429" t="s">
        <v>1604</v>
      </c>
      <c r="D429">
        <v>1</v>
      </c>
      <c r="E429" s="171">
        <v>40026</v>
      </c>
    </row>
    <row r="430" spans="1:5" x14ac:dyDescent="0.2">
      <c r="A430">
        <v>1100</v>
      </c>
      <c r="B430" t="s">
        <v>1605</v>
      </c>
      <c r="C430" t="s">
        <v>1606</v>
      </c>
      <c r="D430">
        <v>1</v>
      </c>
      <c r="E430" s="171">
        <v>40072</v>
      </c>
    </row>
    <row r="431" spans="1:5" x14ac:dyDescent="0.2">
      <c r="A431">
        <v>1107</v>
      </c>
      <c r="B431" t="s">
        <v>848</v>
      </c>
      <c r="C431" t="s">
        <v>849</v>
      </c>
      <c r="D431">
        <v>2</v>
      </c>
      <c r="E431" s="171">
        <v>39859</v>
      </c>
    </row>
    <row r="432" spans="1:5" x14ac:dyDescent="0.2">
      <c r="A432">
        <v>1121</v>
      </c>
      <c r="B432" t="s">
        <v>1607</v>
      </c>
      <c r="C432" t="s">
        <v>1608</v>
      </c>
      <c r="D432">
        <v>1</v>
      </c>
      <c r="E432" s="171">
        <v>40053</v>
      </c>
    </row>
    <row r="433" spans="1:5" x14ac:dyDescent="0.2">
      <c r="A433">
        <v>1122</v>
      </c>
      <c r="B433" t="s">
        <v>1609</v>
      </c>
      <c r="C433" t="s">
        <v>1610</v>
      </c>
      <c r="D433">
        <v>1</v>
      </c>
      <c r="E433" s="171">
        <v>40137</v>
      </c>
    </row>
    <row r="434" spans="1:5" x14ac:dyDescent="0.2">
      <c r="A434">
        <v>1123</v>
      </c>
      <c r="B434" t="s">
        <v>1611</v>
      </c>
      <c r="C434" t="s">
        <v>1612</v>
      </c>
      <c r="D434">
        <v>1</v>
      </c>
      <c r="E434" s="171">
        <v>40047</v>
      </c>
    </row>
    <row r="435" spans="1:5" x14ac:dyDescent="0.2">
      <c r="A435">
        <v>1124</v>
      </c>
      <c r="B435" t="s">
        <v>1613</v>
      </c>
      <c r="C435" t="s">
        <v>1614</v>
      </c>
      <c r="D435">
        <v>1</v>
      </c>
      <c r="E435" s="171">
        <v>40095</v>
      </c>
    </row>
    <row r="436" spans="1:5" x14ac:dyDescent="0.2">
      <c r="A436">
        <v>1140</v>
      </c>
      <c r="B436" t="s">
        <v>850</v>
      </c>
      <c r="C436" t="s">
        <v>851</v>
      </c>
      <c r="D436">
        <v>2</v>
      </c>
      <c r="E436" s="171">
        <v>39655</v>
      </c>
    </row>
    <row r="437" spans="1:5" x14ac:dyDescent="0.2">
      <c r="A437">
        <v>1141</v>
      </c>
      <c r="B437" t="s">
        <v>852</v>
      </c>
      <c r="C437" t="s">
        <v>853</v>
      </c>
      <c r="D437">
        <v>2</v>
      </c>
      <c r="E437" s="171">
        <v>39671</v>
      </c>
    </row>
    <row r="438" spans="1:5" x14ac:dyDescent="0.2">
      <c r="A438">
        <v>1142</v>
      </c>
      <c r="B438" t="s">
        <v>854</v>
      </c>
      <c r="C438" t="s">
        <v>855</v>
      </c>
      <c r="D438">
        <v>2</v>
      </c>
      <c r="E438" s="171">
        <v>39791</v>
      </c>
    </row>
    <row r="439" spans="1:5" x14ac:dyDescent="0.2">
      <c r="A439">
        <v>1146</v>
      </c>
      <c r="B439" t="s">
        <v>856</v>
      </c>
      <c r="C439" t="s">
        <v>857</v>
      </c>
      <c r="D439">
        <v>2</v>
      </c>
      <c r="E439" s="171">
        <v>39818</v>
      </c>
    </row>
    <row r="440" spans="1:5" x14ac:dyDescent="0.2">
      <c r="A440">
        <v>1147</v>
      </c>
      <c r="B440" t="s">
        <v>1615</v>
      </c>
      <c r="C440" t="s">
        <v>1616</v>
      </c>
      <c r="D440">
        <v>1</v>
      </c>
      <c r="E440" s="171">
        <v>40072</v>
      </c>
    </row>
    <row r="441" spans="1:5" x14ac:dyDescent="0.2">
      <c r="A441">
        <v>1148</v>
      </c>
      <c r="B441" t="s">
        <v>1617</v>
      </c>
      <c r="C441" t="s">
        <v>1618</v>
      </c>
      <c r="D441">
        <v>1</v>
      </c>
      <c r="E441" s="171">
        <v>39948</v>
      </c>
    </row>
    <row r="442" spans="1:5" x14ac:dyDescent="0.2">
      <c r="A442">
        <v>1149</v>
      </c>
      <c r="B442" t="s">
        <v>1619</v>
      </c>
      <c r="C442" t="s">
        <v>1620</v>
      </c>
      <c r="D442">
        <v>1</v>
      </c>
      <c r="E442" s="171">
        <v>40070</v>
      </c>
    </row>
    <row r="443" spans="1:5" x14ac:dyDescent="0.2">
      <c r="A443">
        <v>1150</v>
      </c>
      <c r="B443" t="s">
        <v>1621</v>
      </c>
      <c r="C443" t="s">
        <v>1622</v>
      </c>
      <c r="D443">
        <v>1</v>
      </c>
      <c r="E443" s="171">
        <v>39923</v>
      </c>
    </row>
    <row r="444" spans="1:5" x14ac:dyDescent="0.2">
      <c r="A444">
        <v>1151</v>
      </c>
      <c r="B444" t="s">
        <v>858</v>
      </c>
      <c r="C444" t="s">
        <v>859</v>
      </c>
      <c r="D444">
        <v>2</v>
      </c>
      <c r="E444" s="171">
        <v>39566</v>
      </c>
    </row>
    <row r="445" spans="1:5" x14ac:dyDescent="0.2">
      <c r="A445">
        <v>1152</v>
      </c>
      <c r="B445" t="s">
        <v>860</v>
      </c>
      <c r="C445" t="s">
        <v>861</v>
      </c>
      <c r="D445">
        <v>2</v>
      </c>
      <c r="E445" s="171">
        <v>39559</v>
      </c>
    </row>
    <row r="446" spans="1:5" x14ac:dyDescent="0.2">
      <c r="A446">
        <v>1153</v>
      </c>
      <c r="B446" t="s">
        <v>1623</v>
      </c>
      <c r="C446" t="s">
        <v>1624</v>
      </c>
      <c r="D446">
        <v>1</v>
      </c>
      <c r="E446" s="171">
        <v>39986</v>
      </c>
    </row>
    <row r="447" spans="1:5" x14ac:dyDescent="0.2">
      <c r="A447">
        <v>1154</v>
      </c>
      <c r="B447" t="s">
        <v>1625</v>
      </c>
      <c r="C447" t="s">
        <v>1626</v>
      </c>
      <c r="D447">
        <v>1</v>
      </c>
      <c r="E447" s="171">
        <v>40143</v>
      </c>
    </row>
    <row r="448" spans="1:5" x14ac:dyDescent="0.2">
      <c r="A448">
        <v>1155</v>
      </c>
      <c r="B448" t="s">
        <v>1627</v>
      </c>
      <c r="C448" t="s">
        <v>1628</v>
      </c>
      <c r="D448">
        <v>1</v>
      </c>
      <c r="E448" s="171">
        <v>40081</v>
      </c>
    </row>
    <row r="449" spans="1:5" x14ac:dyDescent="0.2">
      <c r="A449">
        <v>1156</v>
      </c>
      <c r="B449" t="s">
        <v>1629</v>
      </c>
      <c r="C449" t="s">
        <v>1096</v>
      </c>
      <c r="D449">
        <v>1</v>
      </c>
      <c r="E449" s="171">
        <v>40090</v>
      </c>
    </row>
    <row r="450" spans="1:5" x14ac:dyDescent="0.2">
      <c r="A450">
        <v>1157</v>
      </c>
      <c r="B450" t="s">
        <v>1630</v>
      </c>
      <c r="C450" t="s">
        <v>1631</v>
      </c>
      <c r="D450">
        <v>1</v>
      </c>
      <c r="E450" s="171">
        <v>40078</v>
      </c>
    </row>
    <row r="451" spans="1:5" x14ac:dyDescent="0.2">
      <c r="A451">
        <v>1158</v>
      </c>
      <c r="B451" t="s">
        <v>1632</v>
      </c>
      <c r="C451" t="s">
        <v>1633</v>
      </c>
      <c r="D451">
        <v>1</v>
      </c>
      <c r="E451" s="171">
        <v>39927</v>
      </c>
    </row>
    <row r="452" spans="1:5" x14ac:dyDescent="0.2">
      <c r="A452">
        <v>1159</v>
      </c>
      <c r="B452" t="s">
        <v>1634</v>
      </c>
      <c r="C452" t="s">
        <v>1635</v>
      </c>
      <c r="D452">
        <v>1</v>
      </c>
      <c r="E452" s="171">
        <v>40208</v>
      </c>
    </row>
    <row r="453" spans="1:5" x14ac:dyDescent="0.2">
      <c r="A453">
        <v>1160</v>
      </c>
      <c r="B453" t="s">
        <v>1636</v>
      </c>
      <c r="C453" t="s">
        <v>1637</v>
      </c>
      <c r="D453">
        <v>1</v>
      </c>
      <c r="E453" s="171">
        <v>40257</v>
      </c>
    </row>
    <row r="454" spans="1:5" x14ac:dyDescent="0.2">
      <c r="A454">
        <v>1161</v>
      </c>
      <c r="B454" t="s">
        <v>1638</v>
      </c>
      <c r="C454" t="s">
        <v>1639</v>
      </c>
      <c r="D454">
        <v>1</v>
      </c>
      <c r="E454" s="171">
        <v>39946</v>
      </c>
    </row>
    <row r="455" spans="1:5" x14ac:dyDescent="0.2">
      <c r="A455">
        <v>1165</v>
      </c>
      <c r="B455" t="s">
        <v>863</v>
      </c>
      <c r="C455" t="s">
        <v>864</v>
      </c>
      <c r="D455">
        <v>2</v>
      </c>
      <c r="E455" s="171">
        <v>39792</v>
      </c>
    </row>
    <row r="456" spans="1:5" x14ac:dyDescent="0.2">
      <c r="A456">
        <v>1173</v>
      </c>
      <c r="B456" t="s">
        <v>865</v>
      </c>
      <c r="C456" t="s">
        <v>866</v>
      </c>
      <c r="D456">
        <v>2</v>
      </c>
      <c r="E456" s="171">
        <v>39647</v>
      </c>
    </row>
    <row r="457" spans="1:5" x14ac:dyDescent="0.2">
      <c r="A457">
        <v>1174</v>
      </c>
      <c r="B457" t="s">
        <v>867</v>
      </c>
      <c r="C457" t="s">
        <v>868</v>
      </c>
      <c r="D457">
        <v>2</v>
      </c>
      <c r="E457" s="171">
        <v>39754</v>
      </c>
    </row>
    <row r="458" spans="1:5" x14ac:dyDescent="0.2">
      <c r="A458">
        <v>1175</v>
      </c>
      <c r="B458" t="s">
        <v>869</v>
      </c>
      <c r="C458" t="s">
        <v>870</v>
      </c>
      <c r="D458">
        <v>2</v>
      </c>
      <c r="E458" s="171">
        <v>39769</v>
      </c>
    </row>
    <row r="459" spans="1:5" x14ac:dyDescent="0.2">
      <c r="A459">
        <v>1176</v>
      </c>
      <c r="B459" t="s">
        <v>1640</v>
      </c>
      <c r="C459" t="s">
        <v>1641</v>
      </c>
      <c r="D459">
        <v>1</v>
      </c>
      <c r="E459" s="171">
        <v>40173</v>
      </c>
    </row>
    <row r="460" spans="1:5" x14ac:dyDescent="0.2">
      <c r="A460">
        <v>1177</v>
      </c>
      <c r="B460" t="s">
        <v>1642</v>
      </c>
      <c r="C460" t="s">
        <v>1643</v>
      </c>
      <c r="D460">
        <v>1</v>
      </c>
      <c r="E460" s="171">
        <v>40009</v>
      </c>
    </row>
    <row r="461" spans="1:5" x14ac:dyDescent="0.2">
      <c r="A461">
        <v>1178</v>
      </c>
      <c r="B461" t="s">
        <v>1644</v>
      </c>
      <c r="C461" t="s">
        <v>1645</v>
      </c>
      <c r="D461">
        <v>1</v>
      </c>
      <c r="E461" s="171">
        <v>40169</v>
      </c>
    </row>
    <row r="462" spans="1:5" x14ac:dyDescent="0.2">
      <c r="A462">
        <v>1200</v>
      </c>
      <c r="B462" t="s">
        <v>871</v>
      </c>
      <c r="C462" t="s">
        <v>872</v>
      </c>
      <c r="D462">
        <v>2</v>
      </c>
      <c r="E462" s="171">
        <v>39846</v>
      </c>
    </row>
    <row r="463" spans="1:5" x14ac:dyDescent="0.2">
      <c r="A463">
        <v>1203</v>
      </c>
      <c r="B463" t="s">
        <v>1646</v>
      </c>
      <c r="C463" t="s">
        <v>1647</v>
      </c>
      <c r="D463">
        <v>2</v>
      </c>
      <c r="E463" s="171">
        <v>39892</v>
      </c>
    </row>
    <row r="464" spans="1:5" x14ac:dyDescent="0.2">
      <c r="A464">
        <v>1204</v>
      </c>
      <c r="B464" t="s">
        <v>1648</v>
      </c>
      <c r="C464" t="s">
        <v>1649</v>
      </c>
      <c r="D464">
        <v>1</v>
      </c>
      <c r="E464" s="171">
        <v>40225</v>
      </c>
    </row>
    <row r="465" spans="1:5" x14ac:dyDescent="0.2">
      <c r="A465">
        <v>1210</v>
      </c>
      <c r="B465" t="s">
        <v>873</v>
      </c>
      <c r="C465" t="s">
        <v>874</v>
      </c>
      <c r="D465">
        <v>2</v>
      </c>
      <c r="E465" s="171">
        <v>39792</v>
      </c>
    </row>
    <row r="466" spans="1:5" x14ac:dyDescent="0.2">
      <c r="A466">
        <v>1241</v>
      </c>
      <c r="B466" t="s">
        <v>875</v>
      </c>
      <c r="C466" t="s">
        <v>876</v>
      </c>
      <c r="D466">
        <v>2</v>
      </c>
      <c r="E466" s="171">
        <v>39898</v>
      </c>
    </row>
    <row r="467" spans="1:5" x14ac:dyDescent="0.2">
      <c r="A467">
        <v>1242</v>
      </c>
      <c r="B467" t="s">
        <v>1650</v>
      </c>
      <c r="C467" t="s">
        <v>1651</v>
      </c>
      <c r="D467">
        <v>1</v>
      </c>
      <c r="E467" s="171">
        <v>39962</v>
      </c>
    </row>
    <row r="468" spans="1:5" x14ac:dyDescent="0.2">
      <c r="A468">
        <v>1243</v>
      </c>
      <c r="B468" t="s">
        <v>1652</v>
      </c>
      <c r="C468" t="s">
        <v>1653</v>
      </c>
      <c r="D468">
        <v>1</v>
      </c>
      <c r="E468" s="171">
        <v>39909</v>
      </c>
    </row>
    <row r="469" spans="1:5" x14ac:dyDescent="0.2">
      <c r="A469">
        <v>1244</v>
      </c>
      <c r="B469" t="s">
        <v>1654</v>
      </c>
      <c r="C469" t="s">
        <v>1655</v>
      </c>
      <c r="D469">
        <v>1</v>
      </c>
      <c r="E469" s="171">
        <v>40127</v>
      </c>
    </row>
    <row r="470" spans="1:5" x14ac:dyDescent="0.2">
      <c r="A470">
        <v>1251</v>
      </c>
      <c r="B470" t="s">
        <v>877</v>
      </c>
      <c r="C470" t="s">
        <v>878</v>
      </c>
      <c r="D470">
        <v>2</v>
      </c>
      <c r="E470" s="171">
        <v>39585</v>
      </c>
    </row>
    <row r="471" spans="1:5" x14ac:dyDescent="0.2">
      <c r="A471">
        <v>1252</v>
      </c>
      <c r="B471" t="s">
        <v>1656</v>
      </c>
      <c r="C471" t="s">
        <v>1657</v>
      </c>
      <c r="D471">
        <v>1</v>
      </c>
      <c r="E471" s="171">
        <v>40215</v>
      </c>
    </row>
    <row r="472" spans="1:5" x14ac:dyDescent="0.2">
      <c r="A472">
        <v>1261</v>
      </c>
      <c r="B472" t="s">
        <v>1658</v>
      </c>
      <c r="C472" t="s">
        <v>1659</v>
      </c>
      <c r="D472">
        <v>1</v>
      </c>
      <c r="E472" s="171">
        <v>40180</v>
      </c>
    </row>
    <row r="473" spans="1:5" x14ac:dyDescent="0.2">
      <c r="A473">
        <v>1309</v>
      </c>
      <c r="B473" t="s">
        <v>879</v>
      </c>
      <c r="C473" t="s">
        <v>880</v>
      </c>
      <c r="D473">
        <v>2</v>
      </c>
      <c r="E473" s="171">
        <v>39685</v>
      </c>
    </row>
    <row r="474" spans="1:5" x14ac:dyDescent="0.2">
      <c r="A474">
        <v>1310</v>
      </c>
      <c r="B474" t="s">
        <v>881</v>
      </c>
      <c r="C474" t="s">
        <v>882</v>
      </c>
      <c r="D474">
        <v>2</v>
      </c>
      <c r="E474" s="171">
        <v>39646</v>
      </c>
    </row>
    <row r="475" spans="1:5" x14ac:dyDescent="0.2">
      <c r="A475">
        <v>1311</v>
      </c>
      <c r="B475" t="s">
        <v>1660</v>
      </c>
      <c r="C475" t="s">
        <v>1661</v>
      </c>
      <c r="D475">
        <v>1</v>
      </c>
      <c r="E475" s="171">
        <v>40150</v>
      </c>
    </row>
    <row r="476" spans="1:5" x14ac:dyDescent="0.2">
      <c r="A476">
        <v>1312</v>
      </c>
      <c r="B476" t="s">
        <v>1662</v>
      </c>
      <c r="C476" t="s">
        <v>1663</v>
      </c>
      <c r="D476">
        <v>1</v>
      </c>
      <c r="E476" s="171">
        <v>40048</v>
      </c>
    </row>
    <row r="477" spans="1:5" x14ac:dyDescent="0.2">
      <c r="A477">
        <v>1321</v>
      </c>
      <c r="B477" t="s">
        <v>883</v>
      </c>
      <c r="C477" t="s">
        <v>884</v>
      </c>
      <c r="D477">
        <v>2</v>
      </c>
      <c r="E477" s="171">
        <v>39888</v>
      </c>
    </row>
    <row r="478" spans="1:5" x14ac:dyDescent="0.2">
      <c r="A478">
        <v>1322</v>
      </c>
      <c r="B478" t="s">
        <v>885</v>
      </c>
      <c r="C478" t="s">
        <v>886</v>
      </c>
      <c r="D478">
        <v>2</v>
      </c>
      <c r="E478" s="171">
        <v>39664</v>
      </c>
    </row>
    <row r="479" spans="1:5" x14ac:dyDescent="0.2">
      <c r="A479">
        <v>1323</v>
      </c>
      <c r="B479" t="s">
        <v>1664</v>
      </c>
      <c r="C479" t="s">
        <v>887</v>
      </c>
      <c r="D479">
        <v>2</v>
      </c>
      <c r="E479" s="171">
        <v>39846</v>
      </c>
    </row>
    <row r="480" spans="1:5" x14ac:dyDescent="0.2">
      <c r="A480">
        <v>1324</v>
      </c>
      <c r="B480" t="s">
        <v>1665</v>
      </c>
      <c r="C480" t="s">
        <v>1666</v>
      </c>
      <c r="D480">
        <v>1</v>
      </c>
      <c r="E480" s="171">
        <v>33154</v>
      </c>
    </row>
    <row r="481" spans="1:5" x14ac:dyDescent="0.2">
      <c r="A481">
        <v>1325</v>
      </c>
      <c r="B481" t="s">
        <v>1667</v>
      </c>
      <c r="C481" t="s">
        <v>1668</v>
      </c>
      <c r="D481">
        <v>1</v>
      </c>
      <c r="E481" s="171">
        <v>39923</v>
      </c>
    </row>
    <row r="482" spans="1:5" x14ac:dyDescent="0.2">
      <c r="A482">
        <v>1326</v>
      </c>
      <c r="B482" t="s">
        <v>1669</v>
      </c>
      <c r="C482" t="s">
        <v>1670</v>
      </c>
      <c r="D482">
        <v>1</v>
      </c>
      <c r="E482" s="171">
        <v>40144</v>
      </c>
    </row>
    <row r="483" spans="1:5" x14ac:dyDescent="0.2">
      <c r="A483">
        <v>1327</v>
      </c>
      <c r="B483" t="s">
        <v>1671</v>
      </c>
      <c r="C483" t="s">
        <v>1672</v>
      </c>
      <c r="D483">
        <v>1</v>
      </c>
      <c r="E483" s="171">
        <v>39935</v>
      </c>
    </row>
    <row r="484" spans="1:5" x14ac:dyDescent="0.2">
      <c r="A484">
        <v>1330</v>
      </c>
      <c r="B484" t="s">
        <v>888</v>
      </c>
      <c r="C484" t="s">
        <v>889</v>
      </c>
      <c r="D484">
        <v>2</v>
      </c>
      <c r="E484" s="171">
        <v>39736</v>
      </c>
    </row>
    <row r="485" spans="1:5" x14ac:dyDescent="0.2">
      <c r="A485">
        <v>1334</v>
      </c>
      <c r="B485" t="s">
        <v>890</v>
      </c>
      <c r="C485" t="s">
        <v>891</v>
      </c>
      <c r="D485">
        <v>2</v>
      </c>
      <c r="E485" s="171">
        <v>39804</v>
      </c>
    </row>
    <row r="486" spans="1:5" x14ac:dyDescent="0.2">
      <c r="A486">
        <v>1335</v>
      </c>
      <c r="B486" t="s">
        <v>892</v>
      </c>
      <c r="C486" t="s">
        <v>893</v>
      </c>
      <c r="D486">
        <v>2</v>
      </c>
      <c r="E486" s="171">
        <v>39828</v>
      </c>
    </row>
    <row r="487" spans="1:5" x14ac:dyDescent="0.2">
      <c r="A487">
        <v>1336</v>
      </c>
      <c r="B487" t="s">
        <v>894</v>
      </c>
      <c r="C487" t="s">
        <v>895</v>
      </c>
      <c r="D487">
        <v>2</v>
      </c>
      <c r="E487" s="171">
        <v>39754</v>
      </c>
    </row>
    <row r="488" spans="1:5" x14ac:dyDescent="0.2">
      <c r="A488">
        <v>1337</v>
      </c>
      <c r="B488" t="s">
        <v>896</v>
      </c>
      <c r="C488" t="s">
        <v>897</v>
      </c>
      <c r="D488">
        <v>2</v>
      </c>
      <c r="E488" s="171">
        <v>39548</v>
      </c>
    </row>
    <row r="489" spans="1:5" x14ac:dyDescent="0.2">
      <c r="A489">
        <v>1401</v>
      </c>
      <c r="B489" t="s">
        <v>898</v>
      </c>
      <c r="C489" t="s">
        <v>899</v>
      </c>
      <c r="D489">
        <v>2</v>
      </c>
      <c r="E489" s="171">
        <v>39617</v>
      </c>
    </row>
    <row r="490" spans="1:5" x14ac:dyDescent="0.2">
      <c r="A490">
        <v>1402</v>
      </c>
      <c r="B490" t="s">
        <v>900</v>
      </c>
      <c r="C490" t="s">
        <v>901</v>
      </c>
      <c r="D490">
        <v>2</v>
      </c>
      <c r="E490" s="171">
        <v>39831</v>
      </c>
    </row>
    <row r="491" spans="1:5" x14ac:dyDescent="0.2">
      <c r="A491">
        <v>1403</v>
      </c>
      <c r="B491" t="s">
        <v>902</v>
      </c>
      <c r="C491" t="s">
        <v>903</v>
      </c>
      <c r="D491">
        <v>2</v>
      </c>
      <c r="E491" s="171">
        <v>39637</v>
      </c>
    </row>
    <row r="492" spans="1:5" x14ac:dyDescent="0.2">
      <c r="A492">
        <v>1405</v>
      </c>
      <c r="B492" t="s">
        <v>904</v>
      </c>
      <c r="C492" t="s">
        <v>905</v>
      </c>
      <c r="D492">
        <v>2</v>
      </c>
      <c r="E492" s="171">
        <v>39734</v>
      </c>
    </row>
    <row r="493" spans="1:5" x14ac:dyDescent="0.2">
      <c r="A493">
        <v>1406</v>
      </c>
      <c r="B493" t="s">
        <v>906</v>
      </c>
      <c r="C493" t="s">
        <v>907</v>
      </c>
      <c r="D493">
        <v>2</v>
      </c>
      <c r="E493" s="171">
        <v>39604</v>
      </c>
    </row>
    <row r="494" spans="1:5" x14ac:dyDescent="0.2">
      <c r="A494">
        <v>1407</v>
      </c>
      <c r="B494" t="s">
        <v>908</v>
      </c>
      <c r="C494" t="s">
        <v>909</v>
      </c>
      <c r="D494">
        <v>2</v>
      </c>
      <c r="E494" s="171">
        <v>39592</v>
      </c>
    </row>
    <row r="495" spans="1:5" x14ac:dyDescent="0.2">
      <c r="A495">
        <v>1408</v>
      </c>
      <c r="B495" t="s">
        <v>910</v>
      </c>
      <c r="C495" t="s">
        <v>911</v>
      </c>
      <c r="D495">
        <v>2</v>
      </c>
      <c r="E495" s="171">
        <v>39751</v>
      </c>
    </row>
    <row r="496" spans="1:5" x14ac:dyDescent="0.2">
      <c r="A496">
        <v>1409</v>
      </c>
      <c r="B496" t="s">
        <v>912</v>
      </c>
      <c r="C496" t="s">
        <v>913</v>
      </c>
      <c r="D496">
        <v>2</v>
      </c>
      <c r="E496" s="171">
        <v>39654</v>
      </c>
    </row>
    <row r="497" spans="1:5" x14ac:dyDescent="0.2">
      <c r="A497">
        <v>1410</v>
      </c>
      <c r="B497" t="s">
        <v>914</v>
      </c>
      <c r="C497" t="s">
        <v>915</v>
      </c>
      <c r="D497">
        <v>2</v>
      </c>
      <c r="E497" s="171">
        <v>39641</v>
      </c>
    </row>
    <row r="498" spans="1:5" x14ac:dyDescent="0.2">
      <c r="A498">
        <v>1411</v>
      </c>
      <c r="B498" t="s">
        <v>916</v>
      </c>
      <c r="C498" t="s">
        <v>917</v>
      </c>
      <c r="D498">
        <v>2</v>
      </c>
      <c r="E498" s="171">
        <v>39686</v>
      </c>
    </row>
    <row r="499" spans="1:5" x14ac:dyDescent="0.2">
      <c r="A499">
        <v>1412</v>
      </c>
      <c r="B499" t="s">
        <v>918</v>
      </c>
      <c r="C499" t="s">
        <v>919</v>
      </c>
      <c r="D499">
        <v>2</v>
      </c>
      <c r="E499" s="171">
        <v>39615</v>
      </c>
    </row>
    <row r="500" spans="1:5" x14ac:dyDescent="0.2">
      <c r="A500">
        <v>1413</v>
      </c>
      <c r="B500" t="s">
        <v>920</v>
      </c>
      <c r="C500" t="s">
        <v>921</v>
      </c>
      <c r="D500">
        <v>2</v>
      </c>
      <c r="E500" s="171">
        <v>39848</v>
      </c>
    </row>
    <row r="501" spans="1:5" x14ac:dyDescent="0.2">
      <c r="A501">
        <v>1414</v>
      </c>
      <c r="B501" t="s">
        <v>922</v>
      </c>
      <c r="C501" t="s">
        <v>923</v>
      </c>
      <c r="D501">
        <v>2</v>
      </c>
      <c r="E501" s="171">
        <v>39883</v>
      </c>
    </row>
    <row r="502" spans="1:5" x14ac:dyDescent="0.2">
      <c r="A502">
        <v>1416</v>
      </c>
      <c r="B502" t="s">
        <v>924</v>
      </c>
      <c r="C502" t="s">
        <v>925</v>
      </c>
      <c r="D502">
        <v>2</v>
      </c>
      <c r="E502" s="171">
        <v>39724</v>
      </c>
    </row>
    <row r="503" spans="1:5" x14ac:dyDescent="0.2">
      <c r="A503">
        <v>1419</v>
      </c>
      <c r="B503" t="s">
        <v>926</v>
      </c>
      <c r="C503" t="s">
        <v>927</v>
      </c>
      <c r="D503">
        <v>2</v>
      </c>
      <c r="E503" s="171">
        <v>39843</v>
      </c>
    </row>
    <row r="504" spans="1:5" x14ac:dyDescent="0.2">
      <c r="A504">
        <v>1430</v>
      </c>
      <c r="B504" t="s">
        <v>1673</v>
      </c>
      <c r="C504" t="s">
        <v>1674</v>
      </c>
      <c r="D504">
        <v>1</v>
      </c>
      <c r="E504" s="171">
        <v>39999</v>
      </c>
    </row>
    <row r="505" spans="1:5" x14ac:dyDescent="0.2">
      <c r="A505">
        <v>1431</v>
      </c>
      <c r="B505" t="s">
        <v>1675</v>
      </c>
      <c r="C505" t="s">
        <v>1676</v>
      </c>
      <c r="D505">
        <v>1</v>
      </c>
      <c r="E505" s="171">
        <v>40000</v>
      </c>
    </row>
    <row r="506" spans="1:5" x14ac:dyDescent="0.2">
      <c r="A506">
        <v>1432</v>
      </c>
      <c r="B506" t="s">
        <v>1677</v>
      </c>
      <c r="C506" t="s">
        <v>1678</v>
      </c>
      <c r="D506">
        <v>1</v>
      </c>
      <c r="E506" s="171">
        <v>40126</v>
      </c>
    </row>
    <row r="507" spans="1:5" x14ac:dyDescent="0.2">
      <c r="A507">
        <v>1435</v>
      </c>
      <c r="B507" t="s">
        <v>1679</v>
      </c>
      <c r="C507" t="s">
        <v>1680</v>
      </c>
      <c r="D507">
        <v>1</v>
      </c>
      <c r="E507" s="171">
        <v>40194</v>
      </c>
    </row>
    <row r="508" spans="1:5" x14ac:dyDescent="0.2">
      <c r="A508">
        <v>1436</v>
      </c>
      <c r="B508" t="s">
        <v>1681</v>
      </c>
      <c r="C508" t="s">
        <v>1682</v>
      </c>
      <c r="D508">
        <v>1</v>
      </c>
      <c r="E508" s="171">
        <v>40032</v>
      </c>
    </row>
    <row r="509" spans="1:5" x14ac:dyDescent="0.2">
      <c r="A509">
        <v>1437</v>
      </c>
      <c r="B509" t="s">
        <v>1683</v>
      </c>
      <c r="C509" t="s">
        <v>1684</v>
      </c>
      <c r="D509">
        <v>1</v>
      </c>
      <c r="E509" s="171">
        <v>40111</v>
      </c>
    </row>
    <row r="510" spans="1:5" x14ac:dyDescent="0.2">
      <c r="A510">
        <v>1438</v>
      </c>
      <c r="B510" t="s">
        <v>1685</v>
      </c>
      <c r="C510" t="s">
        <v>1686</v>
      </c>
      <c r="D510">
        <v>1</v>
      </c>
      <c r="E510" s="171">
        <v>40155</v>
      </c>
    </row>
    <row r="511" spans="1:5" x14ac:dyDescent="0.2">
      <c r="A511">
        <v>1439</v>
      </c>
      <c r="B511" t="s">
        <v>1687</v>
      </c>
      <c r="C511" t="s">
        <v>1688</v>
      </c>
      <c r="D511">
        <v>1</v>
      </c>
      <c r="E511" s="171">
        <v>40084</v>
      </c>
    </row>
    <row r="512" spans="1:5" x14ac:dyDescent="0.2">
      <c r="A512">
        <v>1440</v>
      </c>
      <c r="B512" t="s">
        <v>1689</v>
      </c>
      <c r="C512" t="s">
        <v>1690</v>
      </c>
      <c r="D512">
        <v>1</v>
      </c>
      <c r="E512" s="171">
        <v>39958</v>
      </c>
    </row>
    <row r="513" spans="1:5" x14ac:dyDescent="0.2">
      <c r="A513">
        <v>1441</v>
      </c>
      <c r="B513" t="s">
        <v>1691</v>
      </c>
      <c r="C513" t="s">
        <v>1692</v>
      </c>
      <c r="D513">
        <v>1</v>
      </c>
      <c r="E513" s="171">
        <v>40251</v>
      </c>
    </row>
    <row r="514" spans="1:5" x14ac:dyDescent="0.2">
      <c r="A514">
        <v>1442</v>
      </c>
      <c r="B514" t="s">
        <v>1693</v>
      </c>
      <c r="C514" t="s">
        <v>1694</v>
      </c>
      <c r="D514">
        <v>1</v>
      </c>
      <c r="E514" s="171">
        <v>40064</v>
      </c>
    </row>
    <row r="515" spans="1:5" x14ac:dyDescent="0.2">
      <c r="A515">
        <v>1443</v>
      </c>
      <c r="B515" t="s">
        <v>1695</v>
      </c>
      <c r="C515" t="s">
        <v>1696</v>
      </c>
      <c r="D515">
        <v>1</v>
      </c>
      <c r="E515" s="171">
        <v>40001</v>
      </c>
    </row>
    <row r="516" spans="1:5" x14ac:dyDescent="0.2">
      <c r="A516">
        <v>1444</v>
      </c>
      <c r="B516" t="s">
        <v>1697</v>
      </c>
      <c r="C516" t="s">
        <v>1698</v>
      </c>
      <c r="D516">
        <v>1</v>
      </c>
      <c r="E516" s="171">
        <v>40138</v>
      </c>
    </row>
    <row r="517" spans="1:5" x14ac:dyDescent="0.2">
      <c r="A517">
        <v>1445</v>
      </c>
      <c r="B517" t="s">
        <v>1699</v>
      </c>
      <c r="C517" t="s">
        <v>1700</v>
      </c>
      <c r="D517">
        <v>1</v>
      </c>
      <c r="E517" s="171">
        <v>40064</v>
      </c>
    </row>
    <row r="518" spans="1:5" x14ac:dyDescent="0.2">
      <c r="A518">
        <v>1450</v>
      </c>
      <c r="B518" t="s">
        <v>928</v>
      </c>
      <c r="C518" t="s">
        <v>929</v>
      </c>
      <c r="D518">
        <v>2</v>
      </c>
      <c r="E518" s="171">
        <v>39540</v>
      </c>
    </row>
    <row r="519" spans="1:5" x14ac:dyDescent="0.2">
      <c r="A519">
        <v>1451</v>
      </c>
      <c r="B519" t="s">
        <v>930</v>
      </c>
      <c r="C519" t="s">
        <v>931</v>
      </c>
      <c r="D519">
        <v>2</v>
      </c>
      <c r="E519" s="171">
        <v>39838</v>
      </c>
    </row>
    <row r="520" spans="1:5" x14ac:dyDescent="0.2">
      <c r="A520">
        <v>1452</v>
      </c>
      <c r="B520" t="s">
        <v>932</v>
      </c>
      <c r="C520" t="s">
        <v>933</v>
      </c>
      <c r="D520">
        <v>2</v>
      </c>
      <c r="E520" s="171">
        <v>39623</v>
      </c>
    </row>
    <row r="521" spans="1:5" x14ac:dyDescent="0.2">
      <c r="A521">
        <v>1453</v>
      </c>
      <c r="B521" t="s">
        <v>934</v>
      </c>
      <c r="C521" t="s">
        <v>935</v>
      </c>
      <c r="D521">
        <v>2</v>
      </c>
      <c r="E521" s="171">
        <v>39803</v>
      </c>
    </row>
    <row r="522" spans="1:5" x14ac:dyDescent="0.2">
      <c r="A522">
        <v>1454</v>
      </c>
      <c r="B522" t="s">
        <v>936</v>
      </c>
      <c r="C522" t="s">
        <v>937</v>
      </c>
      <c r="D522">
        <v>2</v>
      </c>
      <c r="E522" s="171">
        <v>39867</v>
      </c>
    </row>
    <row r="523" spans="1:5" x14ac:dyDescent="0.2">
      <c r="A523">
        <v>1455</v>
      </c>
      <c r="B523" t="s">
        <v>938</v>
      </c>
      <c r="C523" t="s">
        <v>939</v>
      </c>
      <c r="D523">
        <v>2</v>
      </c>
      <c r="E523" s="171">
        <v>39699</v>
      </c>
    </row>
    <row r="524" spans="1:5" x14ac:dyDescent="0.2">
      <c r="A524">
        <v>1461</v>
      </c>
      <c r="B524" t="s">
        <v>946</v>
      </c>
      <c r="C524" t="s">
        <v>947</v>
      </c>
      <c r="D524">
        <v>2</v>
      </c>
      <c r="E524" s="171">
        <v>39711</v>
      </c>
    </row>
    <row r="525" spans="1:5" x14ac:dyDescent="0.2">
      <c r="A525">
        <v>1462</v>
      </c>
      <c r="B525" t="s">
        <v>940</v>
      </c>
      <c r="C525" t="s">
        <v>941</v>
      </c>
      <c r="D525">
        <v>2</v>
      </c>
      <c r="E525" s="171">
        <v>39885</v>
      </c>
    </row>
    <row r="526" spans="1:5" x14ac:dyDescent="0.2">
      <c r="A526">
        <v>1463</v>
      </c>
      <c r="B526" t="s">
        <v>942</v>
      </c>
      <c r="C526" t="s">
        <v>943</v>
      </c>
      <c r="D526">
        <v>2</v>
      </c>
      <c r="E526" s="171">
        <v>39611</v>
      </c>
    </row>
    <row r="527" spans="1:5" x14ac:dyDescent="0.2">
      <c r="A527">
        <v>1464</v>
      </c>
      <c r="B527" t="s">
        <v>944</v>
      </c>
      <c r="C527" t="s">
        <v>945</v>
      </c>
      <c r="D527">
        <v>2</v>
      </c>
      <c r="E527" s="171">
        <v>39886</v>
      </c>
    </row>
    <row r="528" spans="1:5" x14ac:dyDescent="0.2">
      <c r="A528">
        <v>1465</v>
      </c>
      <c r="B528" t="s">
        <v>1701</v>
      </c>
      <c r="C528" t="s">
        <v>1702</v>
      </c>
      <c r="D528">
        <v>1</v>
      </c>
      <c r="E528" s="171">
        <v>40210</v>
      </c>
    </row>
    <row r="529" spans="1:5" x14ac:dyDescent="0.2">
      <c r="A529">
        <v>1466</v>
      </c>
      <c r="B529" t="s">
        <v>1703</v>
      </c>
      <c r="C529" t="s">
        <v>1704</v>
      </c>
      <c r="D529">
        <v>1</v>
      </c>
      <c r="E529" s="171">
        <v>40237</v>
      </c>
    </row>
    <row r="530" spans="1:5" x14ac:dyDescent="0.2">
      <c r="A530">
        <v>1467</v>
      </c>
      <c r="B530" t="s">
        <v>1705</v>
      </c>
      <c r="C530" t="s">
        <v>1706</v>
      </c>
      <c r="D530">
        <v>1</v>
      </c>
      <c r="E530" s="171">
        <v>40108</v>
      </c>
    </row>
    <row r="531" spans="1:5" x14ac:dyDescent="0.2">
      <c r="A531">
        <v>1468</v>
      </c>
      <c r="B531" t="s">
        <v>1707</v>
      </c>
      <c r="C531" t="s">
        <v>1708</v>
      </c>
      <c r="D531">
        <v>1</v>
      </c>
      <c r="E531" s="171">
        <v>40046</v>
      </c>
    </row>
    <row r="532" spans="1:5" x14ac:dyDescent="0.2">
      <c r="A532">
        <v>1469</v>
      </c>
      <c r="B532" t="s">
        <v>1709</v>
      </c>
      <c r="C532" t="s">
        <v>1710</v>
      </c>
      <c r="D532">
        <v>1</v>
      </c>
      <c r="E532" s="171">
        <v>40095</v>
      </c>
    </row>
    <row r="533" spans="1:5" x14ac:dyDescent="0.2">
      <c r="A533">
        <v>1470</v>
      </c>
      <c r="B533" t="s">
        <v>1711</v>
      </c>
      <c r="C533" t="s">
        <v>1712</v>
      </c>
      <c r="D533">
        <v>1</v>
      </c>
      <c r="E533" s="171">
        <v>40232</v>
      </c>
    </row>
    <row r="534" spans="1:5" x14ac:dyDescent="0.2">
      <c r="A534">
        <v>1471</v>
      </c>
      <c r="B534" t="s">
        <v>1713</v>
      </c>
      <c r="C534" t="s">
        <v>1714</v>
      </c>
      <c r="D534">
        <v>1</v>
      </c>
      <c r="E534" s="171">
        <v>40101</v>
      </c>
    </row>
    <row r="535" spans="1:5" x14ac:dyDescent="0.2">
      <c r="A535">
        <v>1472</v>
      </c>
      <c r="B535" t="s">
        <v>1715</v>
      </c>
      <c r="C535" t="s">
        <v>1716</v>
      </c>
      <c r="D535">
        <v>1</v>
      </c>
      <c r="E535" s="171">
        <v>40184</v>
      </c>
    </row>
    <row r="536" spans="1:5" x14ac:dyDescent="0.2">
      <c r="A536">
        <v>1473</v>
      </c>
      <c r="B536" t="s">
        <v>1717</v>
      </c>
      <c r="C536" t="s">
        <v>1718</v>
      </c>
      <c r="D536">
        <v>1</v>
      </c>
      <c r="E536" s="171">
        <v>39953</v>
      </c>
    </row>
    <row r="537" spans="1:5" x14ac:dyDescent="0.2">
      <c r="A537">
        <v>1474</v>
      </c>
      <c r="B537" t="s">
        <v>1719</v>
      </c>
      <c r="C537" t="s">
        <v>1720</v>
      </c>
      <c r="D537">
        <v>1</v>
      </c>
      <c r="E537" s="171">
        <v>39984</v>
      </c>
    </row>
    <row r="538" spans="1:5" x14ac:dyDescent="0.2">
      <c r="A538">
        <v>1475</v>
      </c>
      <c r="B538" t="s">
        <v>1721</v>
      </c>
      <c r="C538" t="s">
        <v>1722</v>
      </c>
      <c r="D538">
        <v>1</v>
      </c>
      <c r="E538" s="171">
        <v>40156</v>
      </c>
    </row>
    <row r="539" spans="1:5" x14ac:dyDescent="0.2">
      <c r="A539">
        <v>1476</v>
      </c>
      <c r="B539" t="s">
        <v>1723</v>
      </c>
      <c r="C539" t="s">
        <v>1724</v>
      </c>
      <c r="D539">
        <v>1</v>
      </c>
      <c r="E539" s="171">
        <v>40193</v>
      </c>
    </row>
    <row r="540" spans="1:5" x14ac:dyDescent="0.2">
      <c r="A540">
        <v>1477</v>
      </c>
      <c r="B540" t="s">
        <v>1725</v>
      </c>
      <c r="C540" t="s">
        <v>1726</v>
      </c>
      <c r="D540">
        <v>1</v>
      </c>
      <c r="E540" s="171">
        <v>40193</v>
      </c>
    </row>
    <row r="541" spans="1:5" x14ac:dyDescent="0.2">
      <c r="A541">
        <v>1478</v>
      </c>
      <c r="B541" t="s">
        <v>1727</v>
      </c>
      <c r="C541" t="s">
        <v>1728</v>
      </c>
      <c r="D541">
        <v>1</v>
      </c>
      <c r="E541" s="171">
        <v>40079</v>
      </c>
    </row>
    <row r="542" spans="1:5" x14ac:dyDescent="0.2">
      <c r="A542">
        <v>1479</v>
      </c>
      <c r="B542" t="s">
        <v>1729</v>
      </c>
      <c r="C542" t="s">
        <v>1730</v>
      </c>
      <c r="D542">
        <v>1</v>
      </c>
      <c r="E542" s="171">
        <v>39913</v>
      </c>
    </row>
    <row r="543" spans="1:5" x14ac:dyDescent="0.2">
      <c r="A543">
        <v>1480</v>
      </c>
      <c r="B543" t="s">
        <v>1731</v>
      </c>
      <c r="C543" t="s">
        <v>1732</v>
      </c>
      <c r="D543">
        <v>1</v>
      </c>
      <c r="E543" s="171">
        <v>39951</v>
      </c>
    </row>
    <row r="544" spans="1:5" x14ac:dyDescent="0.2">
      <c r="A544">
        <v>1481</v>
      </c>
      <c r="B544" t="s">
        <v>1733</v>
      </c>
      <c r="C544" t="s">
        <v>1734</v>
      </c>
      <c r="D544">
        <v>1</v>
      </c>
      <c r="E544" s="171">
        <v>40105</v>
      </c>
    </row>
    <row r="545" spans="1:5" x14ac:dyDescent="0.2">
      <c r="A545">
        <v>1482</v>
      </c>
      <c r="B545" t="s">
        <v>1735</v>
      </c>
      <c r="C545" t="s">
        <v>1736</v>
      </c>
      <c r="D545">
        <v>1</v>
      </c>
      <c r="E545" s="171">
        <v>40038</v>
      </c>
    </row>
    <row r="546" spans="1:5" x14ac:dyDescent="0.2">
      <c r="A546">
        <v>1483</v>
      </c>
      <c r="B546" t="s">
        <v>1737</v>
      </c>
      <c r="C546" t="s">
        <v>1738</v>
      </c>
      <c r="D546">
        <v>1</v>
      </c>
      <c r="E546" s="171">
        <v>40183</v>
      </c>
    </row>
    <row r="547" spans="1:5" x14ac:dyDescent="0.2">
      <c r="A547">
        <v>1484</v>
      </c>
      <c r="B547" t="s">
        <v>1739</v>
      </c>
      <c r="C547" t="s">
        <v>1740</v>
      </c>
      <c r="D547">
        <v>1</v>
      </c>
      <c r="E547" s="171">
        <v>40144</v>
      </c>
    </row>
    <row r="548" spans="1:5" x14ac:dyDescent="0.2">
      <c r="A548">
        <v>1511</v>
      </c>
      <c r="B548" t="s">
        <v>1741</v>
      </c>
      <c r="C548" t="s">
        <v>1742</v>
      </c>
      <c r="D548">
        <v>1</v>
      </c>
      <c r="E548" s="171">
        <v>40219</v>
      </c>
    </row>
    <row r="549" spans="1:5" x14ac:dyDescent="0.2">
      <c r="A549">
        <v>1512</v>
      </c>
      <c r="B549" t="s">
        <v>1743</v>
      </c>
      <c r="C549" t="s">
        <v>1744</v>
      </c>
      <c r="D549">
        <v>1</v>
      </c>
      <c r="E549" s="171">
        <v>40219</v>
      </c>
    </row>
    <row r="550" spans="1:5" x14ac:dyDescent="0.2">
      <c r="A550">
        <v>1513</v>
      </c>
      <c r="B550" t="s">
        <v>1745</v>
      </c>
      <c r="C550" t="s">
        <v>1746</v>
      </c>
      <c r="D550">
        <v>1</v>
      </c>
      <c r="E550" s="171">
        <v>40022</v>
      </c>
    </row>
    <row r="551" spans="1:5" x14ac:dyDescent="0.2">
      <c r="A551">
        <v>1515</v>
      </c>
      <c r="B551" t="s">
        <v>1747</v>
      </c>
      <c r="C551" t="s">
        <v>1748</v>
      </c>
      <c r="D551">
        <v>1</v>
      </c>
      <c r="E551" s="171">
        <v>40041</v>
      </c>
    </row>
    <row r="552" spans="1:5" x14ac:dyDescent="0.2">
      <c r="A552">
        <v>1516</v>
      </c>
      <c r="B552" t="s">
        <v>1749</v>
      </c>
      <c r="C552" t="s">
        <v>1750</v>
      </c>
      <c r="D552">
        <v>1</v>
      </c>
      <c r="E552" s="171">
        <v>39977</v>
      </c>
    </row>
    <row r="553" spans="1:5" x14ac:dyDescent="0.2">
      <c r="A553">
        <v>1517</v>
      </c>
      <c r="B553" t="s">
        <v>1751</v>
      </c>
      <c r="C553" t="s">
        <v>1752</v>
      </c>
      <c r="D553">
        <v>1</v>
      </c>
      <c r="E553" s="171">
        <v>40168</v>
      </c>
    </row>
    <row r="554" spans="1:5" x14ac:dyDescent="0.2">
      <c r="A554">
        <v>1531</v>
      </c>
      <c r="B554" t="s">
        <v>948</v>
      </c>
      <c r="C554" t="s">
        <v>949</v>
      </c>
      <c r="D554">
        <v>2</v>
      </c>
      <c r="E554" s="171">
        <v>39825</v>
      </c>
    </row>
    <row r="555" spans="1:5" x14ac:dyDescent="0.2">
      <c r="A555">
        <v>1532</v>
      </c>
      <c r="B555" t="s">
        <v>950</v>
      </c>
      <c r="C555" t="s">
        <v>951</v>
      </c>
      <c r="D555">
        <v>2</v>
      </c>
      <c r="E555" s="171">
        <v>39620</v>
      </c>
    </row>
    <row r="556" spans="1:5" x14ac:dyDescent="0.2">
      <c r="A556">
        <v>1533</v>
      </c>
      <c r="B556" t="s">
        <v>952</v>
      </c>
      <c r="C556" t="s">
        <v>953</v>
      </c>
      <c r="D556">
        <v>2</v>
      </c>
      <c r="E556" s="171">
        <v>39680</v>
      </c>
    </row>
    <row r="557" spans="1:5" x14ac:dyDescent="0.2">
      <c r="A557">
        <v>1534</v>
      </c>
      <c r="B557" t="s">
        <v>954</v>
      </c>
      <c r="C557" t="s">
        <v>955</v>
      </c>
      <c r="D557">
        <v>2</v>
      </c>
      <c r="E557" s="171">
        <v>39696</v>
      </c>
    </row>
    <row r="558" spans="1:5" x14ac:dyDescent="0.2">
      <c r="A558">
        <v>1535</v>
      </c>
      <c r="B558" t="s">
        <v>956</v>
      </c>
      <c r="C558" t="s">
        <v>957</v>
      </c>
      <c r="D558">
        <v>2</v>
      </c>
      <c r="E558" s="171">
        <v>39642</v>
      </c>
    </row>
    <row r="559" spans="1:5" x14ac:dyDescent="0.2">
      <c r="A559">
        <v>1536</v>
      </c>
      <c r="B559" t="s">
        <v>958</v>
      </c>
      <c r="C559" t="s">
        <v>959</v>
      </c>
      <c r="D559">
        <v>2</v>
      </c>
      <c r="E559" s="171">
        <v>39693</v>
      </c>
    </row>
    <row r="560" spans="1:5" x14ac:dyDescent="0.2">
      <c r="A560">
        <v>1537</v>
      </c>
      <c r="B560" t="s">
        <v>960</v>
      </c>
      <c r="C560" t="s">
        <v>961</v>
      </c>
      <c r="D560">
        <v>2</v>
      </c>
      <c r="E560" s="171">
        <v>39639</v>
      </c>
    </row>
    <row r="561" spans="1:5" x14ac:dyDescent="0.2">
      <c r="A561">
        <v>1538</v>
      </c>
      <c r="B561" t="s">
        <v>962</v>
      </c>
      <c r="C561" t="s">
        <v>963</v>
      </c>
      <c r="D561">
        <v>2</v>
      </c>
      <c r="E561" s="171">
        <v>39737</v>
      </c>
    </row>
    <row r="562" spans="1:5" x14ac:dyDescent="0.2">
      <c r="A562">
        <v>1539</v>
      </c>
      <c r="B562" t="s">
        <v>1753</v>
      </c>
      <c r="C562" t="s">
        <v>1754</v>
      </c>
      <c r="D562">
        <v>1</v>
      </c>
      <c r="E562" s="171">
        <v>39938</v>
      </c>
    </row>
    <row r="563" spans="1:5" x14ac:dyDescent="0.2">
      <c r="A563">
        <v>1540</v>
      </c>
      <c r="B563" t="s">
        <v>1755</v>
      </c>
      <c r="C563" t="s">
        <v>1756</v>
      </c>
      <c r="D563">
        <v>1</v>
      </c>
      <c r="E563" s="171">
        <v>40112</v>
      </c>
    </row>
    <row r="564" spans="1:5" x14ac:dyDescent="0.2">
      <c r="A564">
        <v>1541</v>
      </c>
      <c r="B564" t="s">
        <v>964</v>
      </c>
      <c r="C564" t="s">
        <v>965</v>
      </c>
      <c r="D564">
        <v>2</v>
      </c>
      <c r="E564" s="171">
        <v>39552</v>
      </c>
    </row>
    <row r="565" spans="1:5" x14ac:dyDescent="0.2">
      <c r="A565">
        <v>1542</v>
      </c>
      <c r="B565" t="s">
        <v>966</v>
      </c>
      <c r="C565" t="s">
        <v>967</v>
      </c>
      <c r="D565">
        <v>2</v>
      </c>
      <c r="E565" s="171">
        <v>39623</v>
      </c>
    </row>
    <row r="566" spans="1:5" x14ac:dyDescent="0.2">
      <c r="A566">
        <v>1543</v>
      </c>
      <c r="B566" t="s">
        <v>968</v>
      </c>
      <c r="C566" t="s">
        <v>969</v>
      </c>
      <c r="D566">
        <v>2</v>
      </c>
      <c r="E566" s="171">
        <v>39643</v>
      </c>
    </row>
    <row r="567" spans="1:5" x14ac:dyDescent="0.2">
      <c r="A567">
        <v>1544</v>
      </c>
      <c r="B567" t="s">
        <v>1757</v>
      </c>
      <c r="C567" t="s">
        <v>1758</v>
      </c>
      <c r="D567">
        <v>1</v>
      </c>
      <c r="E567" s="171">
        <v>40145</v>
      </c>
    </row>
    <row r="568" spans="1:5" x14ac:dyDescent="0.2">
      <c r="A568">
        <v>1545</v>
      </c>
      <c r="B568" t="s">
        <v>1759</v>
      </c>
      <c r="C568" t="s">
        <v>1760</v>
      </c>
      <c r="D568">
        <v>1</v>
      </c>
      <c r="E568" s="171">
        <v>40001</v>
      </c>
    </row>
    <row r="569" spans="1:5" x14ac:dyDescent="0.2">
      <c r="A569">
        <v>1546</v>
      </c>
      <c r="B569" t="s">
        <v>1761</v>
      </c>
      <c r="C569" t="s">
        <v>1762</v>
      </c>
      <c r="D569">
        <v>1</v>
      </c>
      <c r="E569" s="171">
        <v>40206</v>
      </c>
    </row>
    <row r="570" spans="1:5" x14ac:dyDescent="0.2">
      <c r="A570">
        <v>1547</v>
      </c>
      <c r="B570" t="s">
        <v>1763</v>
      </c>
      <c r="C570" t="s">
        <v>1764</v>
      </c>
      <c r="D570">
        <v>1</v>
      </c>
      <c r="E570" s="171">
        <v>40136</v>
      </c>
    </row>
    <row r="571" spans="1:5" x14ac:dyDescent="0.2">
      <c r="A571">
        <v>1548</v>
      </c>
      <c r="B571" t="s">
        <v>1765</v>
      </c>
      <c r="C571" t="s">
        <v>1766</v>
      </c>
      <c r="D571">
        <v>1</v>
      </c>
      <c r="E571" s="171">
        <v>39973</v>
      </c>
    </row>
    <row r="572" spans="1:5" x14ac:dyDescent="0.2">
      <c r="A572">
        <v>1549</v>
      </c>
      <c r="B572" t="s">
        <v>1767</v>
      </c>
      <c r="C572" t="s">
        <v>1768</v>
      </c>
      <c r="D572">
        <v>1</v>
      </c>
      <c r="E572" s="171">
        <v>40176</v>
      </c>
    </row>
    <row r="573" spans="1:5" x14ac:dyDescent="0.2">
      <c r="A573">
        <v>1550</v>
      </c>
      <c r="B573" t="s">
        <v>1769</v>
      </c>
      <c r="C573" t="s">
        <v>1770</v>
      </c>
      <c r="D573">
        <v>1</v>
      </c>
      <c r="E573" s="171">
        <v>39944</v>
      </c>
    </row>
    <row r="574" spans="1:5" x14ac:dyDescent="0.2">
      <c r="A574">
        <v>1551</v>
      </c>
      <c r="B574" t="s">
        <v>1771</v>
      </c>
      <c r="C574" t="s">
        <v>1772</v>
      </c>
      <c r="D574">
        <v>1</v>
      </c>
      <c r="E574" s="171">
        <v>39977</v>
      </c>
    </row>
    <row r="575" spans="1:5" x14ac:dyDescent="0.2">
      <c r="A575">
        <v>1552</v>
      </c>
      <c r="B575" t="s">
        <v>1773</v>
      </c>
      <c r="C575" t="s">
        <v>1774</v>
      </c>
      <c r="D575">
        <v>1</v>
      </c>
      <c r="E575" s="171">
        <v>40107</v>
      </c>
    </row>
    <row r="576" spans="1:5" x14ac:dyDescent="0.2">
      <c r="A576">
        <v>1560</v>
      </c>
      <c r="B576" t="s">
        <v>970</v>
      </c>
      <c r="C576" t="s">
        <v>971</v>
      </c>
      <c r="D576">
        <v>2</v>
      </c>
      <c r="E576" s="171">
        <v>39618</v>
      </c>
    </row>
    <row r="577" spans="1:5" x14ac:dyDescent="0.2">
      <c r="A577">
        <v>1561</v>
      </c>
      <c r="B577" t="s">
        <v>972</v>
      </c>
      <c r="C577" t="s">
        <v>973</v>
      </c>
      <c r="D577">
        <v>2</v>
      </c>
      <c r="E577" s="171">
        <v>39734</v>
      </c>
    </row>
    <row r="578" spans="1:5" x14ac:dyDescent="0.2">
      <c r="A578">
        <v>1562</v>
      </c>
      <c r="B578" t="s">
        <v>974</v>
      </c>
      <c r="C578" t="s">
        <v>975</v>
      </c>
      <c r="D578">
        <v>2</v>
      </c>
      <c r="E578" s="171">
        <v>39876</v>
      </c>
    </row>
    <row r="579" spans="1:5" x14ac:dyDescent="0.2">
      <c r="A579">
        <v>1563</v>
      </c>
      <c r="B579" t="s">
        <v>976</v>
      </c>
      <c r="C579" t="s">
        <v>977</v>
      </c>
      <c r="D579">
        <v>2</v>
      </c>
      <c r="E579" s="171">
        <v>39571</v>
      </c>
    </row>
    <row r="580" spans="1:5" x14ac:dyDescent="0.2">
      <c r="A580">
        <v>1564</v>
      </c>
      <c r="B580" t="s">
        <v>978</v>
      </c>
      <c r="C580" t="s">
        <v>979</v>
      </c>
      <c r="D580">
        <v>2</v>
      </c>
      <c r="E580" s="171">
        <v>39562</v>
      </c>
    </row>
    <row r="581" spans="1:5" x14ac:dyDescent="0.2">
      <c r="A581">
        <v>1565</v>
      </c>
      <c r="B581" t="s">
        <v>980</v>
      </c>
      <c r="C581" t="s">
        <v>981</v>
      </c>
      <c r="D581">
        <v>2</v>
      </c>
      <c r="E581" s="171">
        <v>39660</v>
      </c>
    </row>
    <row r="582" spans="1:5" x14ac:dyDescent="0.2">
      <c r="A582">
        <v>1566</v>
      </c>
      <c r="B582" t="s">
        <v>982</v>
      </c>
      <c r="C582" t="s">
        <v>983</v>
      </c>
      <c r="D582">
        <v>2</v>
      </c>
      <c r="E582" s="171">
        <v>39849</v>
      </c>
    </row>
    <row r="583" spans="1:5" x14ac:dyDescent="0.2">
      <c r="A583">
        <v>1567</v>
      </c>
      <c r="B583" t="s">
        <v>984</v>
      </c>
      <c r="C583" t="s">
        <v>985</v>
      </c>
      <c r="D583">
        <v>2</v>
      </c>
      <c r="E583" s="171">
        <v>39840</v>
      </c>
    </row>
    <row r="584" spans="1:5" x14ac:dyDescent="0.2">
      <c r="A584">
        <v>1568</v>
      </c>
      <c r="B584" t="s">
        <v>986</v>
      </c>
      <c r="C584" t="s">
        <v>987</v>
      </c>
      <c r="D584">
        <v>2</v>
      </c>
      <c r="E584" s="171">
        <v>39877</v>
      </c>
    </row>
    <row r="585" spans="1:5" x14ac:dyDescent="0.2">
      <c r="A585">
        <v>1569</v>
      </c>
      <c r="B585" t="s">
        <v>988</v>
      </c>
      <c r="C585" t="s">
        <v>989</v>
      </c>
      <c r="D585">
        <v>2</v>
      </c>
      <c r="E585" s="171">
        <v>39731</v>
      </c>
    </row>
    <row r="586" spans="1:5" x14ac:dyDescent="0.2">
      <c r="A586">
        <v>1570</v>
      </c>
      <c r="B586" t="s">
        <v>990</v>
      </c>
      <c r="C586" t="s">
        <v>991</v>
      </c>
      <c r="D586">
        <v>2</v>
      </c>
      <c r="E586" s="171">
        <v>39804</v>
      </c>
    </row>
    <row r="587" spans="1:5" x14ac:dyDescent="0.2">
      <c r="A587">
        <v>1571</v>
      </c>
      <c r="B587" t="s">
        <v>992</v>
      </c>
      <c r="C587" t="s">
        <v>993</v>
      </c>
      <c r="D587">
        <v>2</v>
      </c>
      <c r="E587" s="171">
        <v>39557</v>
      </c>
    </row>
    <row r="588" spans="1:5" x14ac:dyDescent="0.2">
      <c r="A588">
        <v>1572</v>
      </c>
      <c r="B588" t="s">
        <v>994</v>
      </c>
      <c r="C588" t="s">
        <v>995</v>
      </c>
      <c r="D588">
        <v>2</v>
      </c>
      <c r="E588" s="171">
        <v>39779</v>
      </c>
    </row>
    <row r="589" spans="1:5" x14ac:dyDescent="0.2">
      <c r="A589">
        <v>1573</v>
      </c>
      <c r="B589" t="s">
        <v>996</v>
      </c>
      <c r="C589" t="s">
        <v>997</v>
      </c>
      <c r="D589">
        <v>2</v>
      </c>
      <c r="E589" s="171">
        <v>39763</v>
      </c>
    </row>
    <row r="590" spans="1:5" x14ac:dyDescent="0.2">
      <c r="A590">
        <v>1575</v>
      </c>
      <c r="B590" t="s">
        <v>998</v>
      </c>
      <c r="C590" t="s">
        <v>999</v>
      </c>
      <c r="D590">
        <v>2</v>
      </c>
      <c r="E590" s="171">
        <v>39721</v>
      </c>
    </row>
    <row r="591" spans="1:5" x14ac:dyDescent="0.2">
      <c r="A591">
        <v>1576</v>
      </c>
      <c r="B591" t="s">
        <v>1775</v>
      </c>
      <c r="C591" t="s">
        <v>1776</v>
      </c>
      <c r="D591">
        <v>1</v>
      </c>
      <c r="E591" s="171">
        <v>39943</v>
      </c>
    </row>
    <row r="592" spans="1:5" x14ac:dyDescent="0.2">
      <c r="A592">
        <v>1577</v>
      </c>
      <c r="B592" t="s">
        <v>1777</v>
      </c>
      <c r="C592" t="s">
        <v>1778</v>
      </c>
      <c r="D592">
        <v>1</v>
      </c>
      <c r="E592" s="171">
        <v>40202</v>
      </c>
    </row>
    <row r="593" spans="1:5" x14ac:dyDescent="0.2">
      <c r="A593">
        <v>1578</v>
      </c>
      <c r="B593" t="s">
        <v>1779</v>
      </c>
      <c r="C593" t="s">
        <v>1780</v>
      </c>
      <c r="D593">
        <v>1</v>
      </c>
      <c r="E593" s="171">
        <v>40026</v>
      </c>
    </row>
    <row r="594" spans="1:5" x14ac:dyDescent="0.2">
      <c r="A594">
        <v>1579</v>
      </c>
      <c r="B594" t="s">
        <v>1781</v>
      </c>
      <c r="C594" t="s">
        <v>1782</v>
      </c>
      <c r="D594">
        <v>1</v>
      </c>
      <c r="E594" s="171">
        <v>39930</v>
      </c>
    </row>
    <row r="595" spans="1:5" x14ac:dyDescent="0.2">
      <c r="A595">
        <v>1580</v>
      </c>
      <c r="B595" t="s">
        <v>1783</v>
      </c>
      <c r="C595" t="s">
        <v>1784</v>
      </c>
      <c r="D595">
        <v>1</v>
      </c>
      <c r="E595" s="171">
        <v>39932</v>
      </c>
    </row>
    <row r="596" spans="1:5" x14ac:dyDescent="0.2">
      <c r="A596">
        <v>1581</v>
      </c>
      <c r="B596" t="s">
        <v>1785</v>
      </c>
      <c r="C596" t="s">
        <v>1786</v>
      </c>
      <c r="D596">
        <v>1</v>
      </c>
      <c r="E596" s="171">
        <v>40169</v>
      </c>
    </row>
    <row r="597" spans="1:5" x14ac:dyDescent="0.2">
      <c r="A597">
        <v>1582</v>
      </c>
      <c r="B597" t="s">
        <v>1787</v>
      </c>
      <c r="C597" t="s">
        <v>1788</v>
      </c>
      <c r="D597">
        <v>1</v>
      </c>
      <c r="E597" s="171">
        <v>40106</v>
      </c>
    </row>
    <row r="598" spans="1:5" x14ac:dyDescent="0.2">
      <c r="A598">
        <v>1583</v>
      </c>
      <c r="B598" t="s">
        <v>1789</v>
      </c>
      <c r="C598" t="s">
        <v>1790</v>
      </c>
      <c r="D598">
        <v>1</v>
      </c>
      <c r="E598" s="171">
        <v>40198</v>
      </c>
    </row>
    <row r="599" spans="1:5" x14ac:dyDescent="0.2">
      <c r="A599">
        <v>1584</v>
      </c>
      <c r="B599" t="s">
        <v>1791</v>
      </c>
      <c r="C599" t="s">
        <v>1792</v>
      </c>
      <c r="D599">
        <v>1</v>
      </c>
      <c r="E599" s="171">
        <v>40175</v>
      </c>
    </row>
    <row r="600" spans="1:5" x14ac:dyDescent="0.2">
      <c r="A600">
        <v>1585</v>
      </c>
      <c r="B600" t="s">
        <v>1793</v>
      </c>
      <c r="C600" t="s">
        <v>1794</v>
      </c>
      <c r="D600">
        <v>1</v>
      </c>
      <c r="E600" s="171">
        <v>40030</v>
      </c>
    </row>
    <row r="601" spans="1:5" x14ac:dyDescent="0.2">
      <c r="A601">
        <v>1586</v>
      </c>
      <c r="B601" t="s">
        <v>1795</v>
      </c>
      <c r="C601" t="s">
        <v>1796</v>
      </c>
      <c r="D601">
        <v>1</v>
      </c>
      <c r="E601" s="171">
        <v>40030</v>
      </c>
    </row>
    <row r="602" spans="1:5" x14ac:dyDescent="0.2">
      <c r="A602">
        <v>1592</v>
      </c>
      <c r="B602" t="s">
        <v>1797</v>
      </c>
      <c r="C602" t="s">
        <v>1798</v>
      </c>
      <c r="D602">
        <v>1</v>
      </c>
      <c r="E602" s="171">
        <v>40049</v>
      </c>
    </row>
    <row r="603" spans="1:5" x14ac:dyDescent="0.2">
      <c r="A603">
        <v>1595</v>
      </c>
      <c r="B603" t="s">
        <v>1799</v>
      </c>
      <c r="C603" t="s">
        <v>1800</v>
      </c>
      <c r="D603">
        <v>1</v>
      </c>
      <c r="E603" s="171">
        <v>40033</v>
      </c>
    </row>
    <row r="604" spans="1:5" x14ac:dyDescent="0.2">
      <c r="A604">
        <v>1598</v>
      </c>
      <c r="B604" t="s">
        <v>1000</v>
      </c>
      <c r="C604" t="s">
        <v>1001</v>
      </c>
      <c r="D604">
        <v>2</v>
      </c>
      <c r="E604" s="171">
        <v>39552</v>
      </c>
    </row>
    <row r="605" spans="1:5" x14ac:dyDescent="0.2">
      <c r="A605">
        <v>1599</v>
      </c>
      <c r="B605" t="s">
        <v>1002</v>
      </c>
      <c r="C605" t="s">
        <v>1003</v>
      </c>
      <c r="D605">
        <v>2</v>
      </c>
      <c r="E605" s="171">
        <v>39716</v>
      </c>
    </row>
    <row r="606" spans="1:5" x14ac:dyDescent="0.2">
      <c r="A606">
        <v>1600</v>
      </c>
      <c r="B606" t="s">
        <v>1004</v>
      </c>
      <c r="C606" t="s">
        <v>1005</v>
      </c>
      <c r="D606">
        <v>2</v>
      </c>
      <c r="E606" s="171">
        <v>39880</v>
      </c>
    </row>
    <row r="607" spans="1:5" x14ac:dyDescent="0.2">
      <c r="A607">
        <v>1601</v>
      </c>
      <c r="B607" t="s">
        <v>1006</v>
      </c>
      <c r="C607" t="s">
        <v>1007</v>
      </c>
      <c r="D607">
        <v>2</v>
      </c>
      <c r="E607" s="171">
        <v>39690</v>
      </c>
    </row>
    <row r="608" spans="1:5" x14ac:dyDescent="0.2">
      <c r="A608">
        <v>1602</v>
      </c>
      <c r="B608" t="s">
        <v>1801</v>
      </c>
      <c r="C608" t="s">
        <v>1802</v>
      </c>
      <c r="D608">
        <v>1</v>
      </c>
      <c r="E608" s="171">
        <v>39924</v>
      </c>
    </row>
    <row r="609" spans="1:5" x14ac:dyDescent="0.2">
      <c r="A609">
        <v>1603</v>
      </c>
      <c r="B609" t="s">
        <v>1008</v>
      </c>
      <c r="C609" t="s">
        <v>1009</v>
      </c>
      <c r="D609">
        <v>2</v>
      </c>
      <c r="E609" s="171">
        <v>39688</v>
      </c>
    </row>
    <row r="610" spans="1:5" x14ac:dyDescent="0.2">
      <c r="A610">
        <v>1604</v>
      </c>
      <c r="B610" t="s">
        <v>1803</v>
      </c>
      <c r="C610" t="s">
        <v>1804</v>
      </c>
      <c r="D610">
        <v>1</v>
      </c>
      <c r="E610" s="171">
        <v>40158</v>
      </c>
    </row>
    <row r="611" spans="1:5" x14ac:dyDescent="0.2">
      <c r="A611">
        <v>1605</v>
      </c>
      <c r="B611" s="117" t="s">
        <v>1805</v>
      </c>
      <c r="C611" t="s">
        <v>1806</v>
      </c>
      <c r="D611">
        <v>1</v>
      </c>
      <c r="E611" s="117">
        <v>40011</v>
      </c>
    </row>
    <row r="612" spans="1:5" x14ac:dyDescent="0.2">
      <c r="A612">
        <v>1606</v>
      </c>
      <c r="B612" s="117" t="s">
        <v>1807</v>
      </c>
      <c r="C612" t="s">
        <v>1808</v>
      </c>
      <c r="D612">
        <v>2</v>
      </c>
      <c r="E612" s="117">
        <v>39651</v>
      </c>
    </row>
    <row r="613" spans="1:5" x14ac:dyDescent="0.2">
      <c r="A613">
        <v>1607</v>
      </c>
      <c r="B613" s="117" t="s">
        <v>1809</v>
      </c>
      <c r="C613" t="s">
        <v>1810</v>
      </c>
      <c r="D613">
        <v>2</v>
      </c>
      <c r="E613" s="117">
        <v>39592</v>
      </c>
    </row>
    <row r="614" spans="1:5" x14ac:dyDescent="0.2">
      <c r="A614">
        <v>1608</v>
      </c>
      <c r="B614" s="117" t="s">
        <v>1010</v>
      </c>
      <c r="C614" t="s">
        <v>1011</v>
      </c>
      <c r="D614">
        <v>2</v>
      </c>
      <c r="E614" s="96">
        <v>39753</v>
      </c>
    </row>
    <row r="615" spans="1:5" x14ac:dyDescent="0.2">
      <c r="A615">
        <v>1609</v>
      </c>
      <c r="B615" s="117" t="s">
        <v>1012</v>
      </c>
      <c r="C615" t="s">
        <v>1013</v>
      </c>
      <c r="D615">
        <v>2</v>
      </c>
      <c r="E615" s="96">
        <v>39775</v>
      </c>
    </row>
    <row r="616" spans="1:5" x14ac:dyDescent="0.2">
      <c r="A616">
        <v>1610</v>
      </c>
      <c r="B616" s="117" t="s">
        <v>1014</v>
      </c>
      <c r="C616" t="s">
        <v>1015</v>
      </c>
      <c r="D616">
        <v>2</v>
      </c>
      <c r="E616" s="96">
        <v>39838</v>
      </c>
    </row>
    <row r="617" spans="1:5" x14ac:dyDescent="0.2">
      <c r="A617">
        <v>1611</v>
      </c>
      <c r="B617" s="117" t="s">
        <v>1016</v>
      </c>
      <c r="C617" t="s">
        <v>1017</v>
      </c>
      <c r="D617">
        <v>2</v>
      </c>
      <c r="E617" s="96">
        <v>39648</v>
      </c>
    </row>
    <row r="618" spans="1:5" x14ac:dyDescent="0.2">
      <c r="A618">
        <v>1612</v>
      </c>
      <c r="B618" s="117" t="s">
        <v>1018</v>
      </c>
      <c r="C618" t="s">
        <v>1019</v>
      </c>
      <c r="D618">
        <v>2</v>
      </c>
      <c r="E618" s="96">
        <v>39681</v>
      </c>
    </row>
    <row r="619" spans="1:5" x14ac:dyDescent="0.2">
      <c r="A619">
        <v>1613</v>
      </c>
      <c r="B619" s="117" t="s">
        <v>1020</v>
      </c>
      <c r="C619" t="s">
        <v>1021</v>
      </c>
      <c r="D619">
        <v>2</v>
      </c>
      <c r="E619" s="96">
        <v>39736</v>
      </c>
    </row>
    <row r="620" spans="1:5" x14ac:dyDescent="0.2">
      <c r="A620">
        <v>1614</v>
      </c>
      <c r="B620" s="117" t="s">
        <v>1022</v>
      </c>
      <c r="C620" t="s">
        <v>1023</v>
      </c>
      <c r="D620">
        <v>2</v>
      </c>
      <c r="E620" s="96">
        <v>39846</v>
      </c>
    </row>
    <row r="621" spans="1:5" x14ac:dyDescent="0.2">
      <c r="A621">
        <v>1615</v>
      </c>
      <c r="B621" s="117" t="s">
        <v>1024</v>
      </c>
      <c r="C621" t="s">
        <v>1025</v>
      </c>
      <c r="D621">
        <v>2</v>
      </c>
      <c r="E621" s="96">
        <v>39599</v>
      </c>
    </row>
    <row r="622" spans="1:5" x14ac:dyDescent="0.2">
      <c r="A622">
        <v>1616</v>
      </c>
      <c r="B622" s="117" t="s">
        <v>1026</v>
      </c>
      <c r="C622" t="s">
        <v>1027</v>
      </c>
      <c r="D622">
        <v>2</v>
      </c>
      <c r="E622" s="96">
        <v>39864</v>
      </c>
    </row>
    <row r="623" spans="1:5" x14ac:dyDescent="0.2">
      <c r="A623">
        <v>1617</v>
      </c>
      <c r="B623" s="117" t="s">
        <v>1028</v>
      </c>
      <c r="C623" t="s">
        <v>1029</v>
      </c>
      <c r="D623">
        <v>2</v>
      </c>
      <c r="E623" s="96">
        <v>39730</v>
      </c>
    </row>
    <row r="624" spans="1:5" x14ac:dyDescent="0.2">
      <c r="A624">
        <v>1618</v>
      </c>
      <c r="B624" s="117" t="s">
        <v>1811</v>
      </c>
      <c r="C624" t="s">
        <v>1812</v>
      </c>
      <c r="D624">
        <v>1</v>
      </c>
      <c r="E624" s="96">
        <v>39935</v>
      </c>
    </row>
    <row r="625" spans="1:5" x14ac:dyDescent="0.2">
      <c r="A625">
        <v>1619</v>
      </c>
      <c r="B625" s="117" t="s">
        <v>1813</v>
      </c>
      <c r="C625" t="s">
        <v>1814</v>
      </c>
      <c r="D625">
        <v>1</v>
      </c>
      <c r="E625" s="96">
        <v>40018</v>
      </c>
    </row>
    <row r="626" spans="1:5" x14ac:dyDescent="0.2">
      <c r="A626">
        <v>1620</v>
      </c>
      <c r="B626" s="117" t="s">
        <v>1815</v>
      </c>
      <c r="C626" t="s">
        <v>1816</v>
      </c>
      <c r="D626">
        <v>1</v>
      </c>
      <c r="E626" s="96">
        <v>39958</v>
      </c>
    </row>
    <row r="627" spans="1:5" x14ac:dyDescent="0.2">
      <c r="A627">
        <v>1621</v>
      </c>
      <c r="B627" s="117" t="s">
        <v>1817</v>
      </c>
      <c r="C627" t="s">
        <v>1818</v>
      </c>
      <c r="D627">
        <v>1</v>
      </c>
      <c r="E627" s="96">
        <v>40148</v>
      </c>
    </row>
    <row r="628" spans="1:5" x14ac:dyDescent="0.2">
      <c r="A628">
        <v>1622</v>
      </c>
      <c r="B628" t="s">
        <v>1819</v>
      </c>
      <c r="C628" t="s">
        <v>1820</v>
      </c>
      <c r="D628">
        <v>1</v>
      </c>
      <c r="E628" s="117">
        <v>39922</v>
      </c>
    </row>
    <row r="629" spans="1:5" x14ac:dyDescent="0.2">
      <c r="A629">
        <v>1623</v>
      </c>
      <c r="B629" t="s">
        <v>1821</v>
      </c>
      <c r="C629" t="s">
        <v>1822</v>
      </c>
      <c r="D629">
        <v>1</v>
      </c>
      <c r="E629" s="117">
        <v>39987</v>
      </c>
    </row>
    <row r="630" spans="1:5" x14ac:dyDescent="0.2">
      <c r="A630">
        <v>1624</v>
      </c>
      <c r="B630" t="s">
        <v>1823</v>
      </c>
      <c r="C630" t="s">
        <v>1824</v>
      </c>
      <c r="D630">
        <v>1</v>
      </c>
      <c r="E630" s="117">
        <v>40149</v>
      </c>
    </row>
    <row r="631" spans="1:5" x14ac:dyDescent="0.2">
      <c r="A631">
        <v>1625</v>
      </c>
      <c r="B631" t="s">
        <v>1825</v>
      </c>
      <c r="C631" t="s">
        <v>1081</v>
      </c>
      <c r="D631">
        <v>1</v>
      </c>
      <c r="E631" s="117">
        <v>40012</v>
      </c>
    </row>
    <row r="632" spans="1:5" x14ac:dyDescent="0.2">
      <c r="A632">
        <v>1626</v>
      </c>
      <c r="B632" t="s">
        <v>1826</v>
      </c>
      <c r="C632" t="s">
        <v>1827</v>
      </c>
      <c r="D632">
        <v>1</v>
      </c>
      <c r="E632" s="117">
        <v>40129</v>
      </c>
    </row>
    <row r="633" spans="1:5" x14ac:dyDescent="0.2">
      <c r="A633">
        <v>1627</v>
      </c>
      <c r="B633" t="s">
        <v>1828</v>
      </c>
      <c r="C633" t="s">
        <v>1829</v>
      </c>
      <c r="D633">
        <v>1</v>
      </c>
      <c r="E633" s="117">
        <v>40015</v>
      </c>
    </row>
    <row r="634" spans="1:5" x14ac:dyDescent="0.2">
      <c r="A634">
        <v>1628</v>
      </c>
      <c r="B634" t="s">
        <v>1830</v>
      </c>
      <c r="C634" t="s">
        <v>1831</v>
      </c>
      <c r="D634">
        <v>1</v>
      </c>
      <c r="E634" s="117">
        <v>40081</v>
      </c>
    </row>
    <row r="635" spans="1:5" x14ac:dyDescent="0.2">
      <c r="A635">
        <v>1629</v>
      </c>
      <c r="B635" t="s">
        <v>1832</v>
      </c>
      <c r="C635" t="s">
        <v>1833</v>
      </c>
      <c r="D635">
        <v>1</v>
      </c>
      <c r="E635" s="117">
        <v>39973</v>
      </c>
    </row>
    <row r="636" spans="1:5" x14ac:dyDescent="0.2">
      <c r="A636">
        <v>1646</v>
      </c>
      <c r="B636" t="s">
        <v>1030</v>
      </c>
      <c r="C636" t="s">
        <v>1031</v>
      </c>
      <c r="D636">
        <v>2</v>
      </c>
      <c r="E636" s="117">
        <v>39667</v>
      </c>
    </row>
    <row r="637" spans="1:5" x14ac:dyDescent="0.2">
      <c r="A637">
        <v>1647</v>
      </c>
      <c r="B637" t="s">
        <v>1032</v>
      </c>
      <c r="C637" t="s">
        <v>1033</v>
      </c>
      <c r="D637">
        <v>2</v>
      </c>
      <c r="E637" s="117">
        <v>39626</v>
      </c>
    </row>
    <row r="638" spans="1:5" x14ac:dyDescent="0.2">
      <c r="A638">
        <v>1648</v>
      </c>
      <c r="B638" t="s">
        <v>1034</v>
      </c>
      <c r="C638" t="s">
        <v>1035</v>
      </c>
      <c r="D638">
        <v>2</v>
      </c>
      <c r="E638" s="117">
        <v>39758</v>
      </c>
    </row>
    <row r="639" spans="1:5" x14ac:dyDescent="0.2">
      <c r="A639">
        <v>1649</v>
      </c>
      <c r="B639" t="s">
        <v>1036</v>
      </c>
      <c r="C639" t="s">
        <v>1037</v>
      </c>
      <c r="D639">
        <v>2</v>
      </c>
      <c r="E639" s="117">
        <v>39577</v>
      </c>
    </row>
    <row r="640" spans="1:5" x14ac:dyDescent="0.2">
      <c r="A640">
        <v>1650</v>
      </c>
      <c r="B640" t="s">
        <v>1038</v>
      </c>
      <c r="C640" t="s">
        <v>1039</v>
      </c>
      <c r="D640">
        <v>2</v>
      </c>
      <c r="E640" s="117">
        <v>39644</v>
      </c>
    </row>
    <row r="641" spans="1:5" x14ac:dyDescent="0.2">
      <c r="A641">
        <v>1669</v>
      </c>
      <c r="B641" t="s">
        <v>1040</v>
      </c>
      <c r="C641" t="s">
        <v>1041</v>
      </c>
      <c r="D641">
        <v>2</v>
      </c>
      <c r="E641" s="117">
        <v>39869</v>
      </c>
    </row>
    <row r="642" spans="1:5" x14ac:dyDescent="0.2">
      <c r="A642">
        <v>1670</v>
      </c>
      <c r="B642" t="s">
        <v>1834</v>
      </c>
      <c r="C642" t="s">
        <v>1835</v>
      </c>
      <c r="D642">
        <v>1</v>
      </c>
      <c r="E642" s="117">
        <v>40196</v>
      </c>
    </row>
    <row r="643" spans="1:5" x14ac:dyDescent="0.2">
      <c r="A643">
        <v>1671</v>
      </c>
      <c r="B643" t="s">
        <v>1836</v>
      </c>
      <c r="C643" t="s">
        <v>1837</v>
      </c>
      <c r="D643">
        <v>1</v>
      </c>
      <c r="E643" s="117">
        <v>40148</v>
      </c>
    </row>
    <row r="644" spans="1:5" x14ac:dyDescent="0.2">
      <c r="A644">
        <v>1679</v>
      </c>
      <c r="B644" t="s">
        <v>1042</v>
      </c>
      <c r="C644" t="s">
        <v>1043</v>
      </c>
      <c r="D644">
        <v>2</v>
      </c>
      <c r="E644" s="117">
        <v>39613</v>
      </c>
    </row>
    <row r="645" spans="1:5" x14ac:dyDescent="0.2">
      <c r="A645">
        <v>1680</v>
      </c>
      <c r="B645" t="s">
        <v>1044</v>
      </c>
      <c r="C645" t="s">
        <v>1045</v>
      </c>
      <c r="D645">
        <v>2</v>
      </c>
      <c r="E645" s="117">
        <v>39806</v>
      </c>
    </row>
    <row r="646" spans="1:5" x14ac:dyDescent="0.2">
      <c r="A646">
        <v>1681</v>
      </c>
      <c r="B646" t="s">
        <v>1046</v>
      </c>
      <c r="C646" t="s">
        <v>1047</v>
      </c>
      <c r="D646">
        <v>2</v>
      </c>
      <c r="E646" s="117">
        <v>39644</v>
      </c>
    </row>
    <row r="647" spans="1:5" x14ac:dyDescent="0.2">
      <c r="A647">
        <v>1682</v>
      </c>
      <c r="B647" t="s">
        <v>1048</v>
      </c>
      <c r="C647" t="s">
        <v>1049</v>
      </c>
      <c r="D647">
        <v>2</v>
      </c>
      <c r="E647" s="117">
        <v>39668</v>
      </c>
    </row>
    <row r="648" spans="1:5" x14ac:dyDescent="0.2">
      <c r="A648">
        <v>1683</v>
      </c>
      <c r="B648" t="s">
        <v>1050</v>
      </c>
      <c r="C648" t="s">
        <v>1051</v>
      </c>
      <c r="D648">
        <v>2</v>
      </c>
      <c r="E648" s="117">
        <v>39665</v>
      </c>
    </row>
    <row r="649" spans="1:5" x14ac:dyDescent="0.2">
      <c r="A649">
        <v>1684</v>
      </c>
      <c r="B649" t="s">
        <v>1838</v>
      </c>
      <c r="C649" t="s">
        <v>1839</v>
      </c>
      <c r="D649">
        <v>1</v>
      </c>
      <c r="E649" s="117">
        <v>40105</v>
      </c>
    </row>
    <row r="650" spans="1:5" x14ac:dyDescent="0.2">
      <c r="A650">
        <v>1686</v>
      </c>
      <c r="B650" t="s">
        <v>1052</v>
      </c>
      <c r="C650" t="s">
        <v>1053</v>
      </c>
      <c r="D650">
        <v>2</v>
      </c>
      <c r="E650" s="117">
        <v>39549</v>
      </c>
    </row>
    <row r="651" spans="1:5" x14ac:dyDescent="0.2">
      <c r="A651">
        <v>1687</v>
      </c>
      <c r="B651" t="s">
        <v>1054</v>
      </c>
      <c r="C651" t="s">
        <v>1055</v>
      </c>
      <c r="D651">
        <v>2</v>
      </c>
      <c r="E651" s="117">
        <v>39688</v>
      </c>
    </row>
    <row r="652" spans="1:5" x14ac:dyDescent="0.2">
      <c r="A652">
        <v>1688</v>
      </c>
      <c r="B652" t="s">
        <v>1056</v>
      </c>
      <c r="C652" t="s">
        <v>1057</v>
      </c>
      <c r="D652">
        <v>2</v>
      </c>
      <c r="E652" s="117">
        <v>39875</v>
      </c>
    </row>
    <row r="653" spans="1:5" x14ac:dyDescent="0.2">
      <c r="A653">
        <v>1689</v>
      </c>
      <c r="B653" t="s">
        <v>1058</v>
      </c>
      <c r="C653" t="s">
        <v>1059</v>
      </c>
      <c r="D653">
        <v>2</v>
      </c>
      <c r="E653" s="117">
        <v>39557</v>
      </c>
    </row>
    <row r="654" spans="1:5" x14ac:dyDescent="0.2">
      <c r="A654">
        <v>1690</v>
      </c>
      <c r="B654" t="s">
        <v>1060</v>
      </c>
      <c r="C654" t="s">
        <v>1061</v>
      </c>
      <c r="D654">
        <v>2</v>
      </c>
      <c r="E654" s="117">
        <v>39544</v>
      </c>
    </row>
    <row r="655" spans="1:5" x14ac:dyDescent="0.2">
      <c r="A655">
        <v>1691</v>
      </c>
      <c r="B655" t="s">
        <v>1062</v>
      </c>
      <c r="C655" t="s">
        <v>1063</v>
      </c>
      <c r="D655">
        <v>2</v>
      </c>
      <c r="E655" s="117">
        <v>39822</v>
      </c>
    </row>
    <row r="656" spans="1:5" x14ac:dyDescent="0.2">
      <c r="A656">
        <v>1692</v>
      </c>
      <c r="B656" t="s">
        <v>1064</v>
      </c>
      <c r="C656" t="s">
        <v>1065</v>
      </c>
      <c r="D656">
        <v>2</v>
      </c>
      <c r="E656" s="117">
        <v>39815</v>
      </c>
    </row>
    <row r="657" spans="1:5" x14ac:dyDescent="0.2">
      <c r="A657">
        <v>1706</v>
      </c>
      <c r="B657" t="s">
        <v>1066</v>
      </c>
      <c r="C657" t="s">
        <v>1067</v>
      </c>
      <c r="D657">
        <v>2</v>
      </c>
      <c r="E657" s="117">
        <v>39742</v>
      </c>
    </row>
    <row r="658" spans="1:5" x14ac:dyDescent="0.2">
      <c r="A658">
        <v>1708</v>
      </c>
      <c r="B658" t="s">
        <v>1068</v>
      </c>
      <c r="C658" t="s">
        <v>1069</v>
      </c>
      <c r="D658">
        <v>2</v>
      </c>
      <c r="E658" s="117">
        <v>39685</v>
      </c>
    </row>
    <row r="659" spans="1:5" x14ac:dyDescent="0.2">
      <c r="A659">
        <v>1709</v>
      </c>
      <c r="B659" t="s">
        <v>1070</v>
      </c>
      <c r="C659" t="s">
        <v>1071</v>
      </c>
      <c r="D659">
        <v>2</v>
      </c>
      <c r="E659" s="117">
        <v>39846</v>
      </c>
    </row>
    <row r="660" spans="1:5" x14ac:dyDescent="0.2">
      <c r="A660">
        <v>1710</v>
      </c>
      <c r="B660" t="s">
        <v>1072</v>
      </c>
      <c r="C660" t="s">
        <v>1073</v>
      </c>
      <c r="D660">
        <v>2</v>
      </c>
      <c r="E660" s="117">
        <v>39850</v>
      </c>
    </row>
    <row r="661" spans="1:5" x14ac:dyDescent="0.2">
      <c r="A661">
        <v>1712</v>
      </c>
      <c r="B661" t="s">
        <v>1074</v>
      </c>
      <c r="C661" t="s">
        <v>1075</v>
      </c>
      <c r="D661">
        <v>2</v>
      </c>
      <c r="E661" s="117">
        <v>39580</v>
      </c>
    </row>
    <row r="662" spans="1:5" x14ac:dyDescent="0.2">
      <c r="A662">
        <v>1713</v>
      </c>
      <c r="B662" t="s">
        <v>1840</v>
      </c>
      <c r="C662" t="s">
        <v>1841</v>
      </c>
      <c r="D662">
        <v>2</v>
      </c>
      <c r="E662" s="117">
        <v>39663</v>
      </c>
    </row>
    <row r="663" spans="1:5" x14ac:dyDescent="0.2">
      <c r="A663">
        <v>1714</v>
      </c>
      <c r="B663" t="s">
        <v>1842</v>
      </c>
      <c r="C663" t="s">
        <v>1843</v>
      </c>
      <c r="D663">
        <v>1</v>
      </c>
      <c r="E663" s="117">
        <v>40019</v>
      </c>
    </row>
    <row r="664" spans="1:5" x14ac:dyDescent="0.2">
      <c r="A664">
        <v>1725</v>
      </c>
      <c r="B664" t="s">
        <v>1076</v>
      </c>
      <c r="C664" t="s">
        <v>1077</v>
      </c>
      <c r="D664">
        <v>2</v>
      </c>
      <c r="E664" s="117">
        <v>39561</v>
      </c>
    </row>
    <row r="665" spans="1:5" x14ac:dyDescent="0.2">
      <c r="A665">
        <v>1761</v>
      </c>
      <c r="B665" t="s">
        <v>1078</v>
      </c>
      <c r="C665" t="s">
        <v>1079</v>
      </c>
      <c r="D665">
        <v>2</v>
      </c>
      <c r="E665" s="117">
        <v>39723</v>
      </c>
    </row>
    <row r="666" spans="1:5" x14ac:dyDescent="0.2">
      <c r="A666">
        <v>1762</v>
      </c>
      <c r="B666" t="s">
        <v>1080</v>
      </c>
      <c r="C666" t="s">
        <v>1081</v>
      </c>
      <c r="D666">
        <v>2</v>
      </c>
      <c r="E666" s="117">
        <v>39704</v>
      </c>
    </row>
    <row r="667" spans="1:5" x14ac:dyDescent="0.2">
      <c r="A667">
        <v>1763</v>
      </c>
      <c r="B667" t="s">
        <v>1082</v>
      </c>
      <c r="C667" t="s">
        <v>1083</v>
      </c>
      <c r="D667">
        <v>2</v>
      </c>
      <c r="E667" s="117">
        <v>39730</v>
      </c>
    </row>
    <row r="668" spans="1:5" x14ac:dyDescent="0.2">
      <c r="A668">
        <v>1764</v>
      </c>
      <c r="B668" t="s">
        <v>1084</v>
      </c>
      <c r="C668" t="s">
        <v>1085</v>
      </c>
      <c r="D668">
        <v>2</v>
      </c>
      <c r="E668" s="117">
        <v>39780</v>
      </c>
    </row>
    <row r="669" spans="1:5" x14ac:dyDescent="0.2">
      <c r="A669">
        <v>1765</v>
      </c>
      <c r="B669" t="s">
        <v>1086</v>
      </c>
      <c r="C669" t="s">
        <v>1087</v>
      </c>
      <c r="D669">
        <v>2</v>
      </c>
      <c r="E669" s="117">
        <v>39620</v>
      </c>
    </row>
    <row r="670" spans="1:5" x14ac:dyDescent="0.2">
      <c r="A670">
        <v>1766</v>
      </c>
      <c r="B670" t="s">
        <v>1844</v>
      </c>
      <c r="C670" t="s">
        <v>1845</v>
      </c>
      <c r="D670">
        <v>1</v>
      </c>
      <c r="E670" s="117">
        <v>40101</v>
      </c>
    </row>
    <row r="671" spans="1:5" x14ac:dyDescent="0.2">
      <c r="A671">
        <v>1767</v>
      </c>
      <c r="B671" t="s">
        <v>1846</v>
      </c>
      <c r="C671" t="s">
        <v>1847</v>
      </c>
      <c r="D671">
        <v>1</v>
      </c>
      <c r="E671" s="117">
        <v>40176</v>
      </c>
    </row>
    <row r="672" spans="1:5" x14ac:dyDescent="0.2">
      <c r="A672">
        <v>1768</v>
      </c>
      <c r="B672" t="s">
        <v>1848</v>
      </c>
      <c r="C672" t="s">
        <v>1849</v>
      </c>
      <c r="D672">
        <v>1</v>
      </c>
      <c r="E672" s="117">
        <v>40011</v>
      </c>
    </row>
    <row r="673" spans="1:5" x14ac:dyDescent="0.2">
      <c r="A673">
        <v>1769</v>
      </c>
      <c r="B673" t="s">
        <v>1850</v>
      </c>
      <c r="C673" t="s">
        <v>1851</v>
      </c>
      <c r="D673">
        <v>1</v>
      </c>
      <c r="E673" s="117">
        <v>39954</v>
      </c>
    </row>
    <row r="674" spans="1:5" x14ac:dyDescent="0.2">
      <c r="A674">
        <v>1771</v>
      </c>
      <c r="B674" t="s">
        <v>1088</v>
      </c>
      <c r="C674" t="s">
        <v>1089</v>
      </c>
      <c r="D674">
        <v>2</v>
      </c>
      <c r="E674" s="117">
        <v>39609</v>
      </c>
    </row>
    <row r="675" spans="1:5" x14ac:dyDescent="0.2">
      <c r="A675">
        <v>1772</v>
      </c>
      <c r="B675" t="s">
        <v>1090</v>
      </c>
      <c r="C675" t="s">
        <v>1091</v>
      </c>
      <c r="D675">
        <v>2</v>
      </c>
      <c r="E675" s="117">
        <v>39684</v>
      </c>
    </row>
    <row r="676" spans="1:5" x14ac:dyDescent="0.2">
      <c r="A676">
        <v>1773</v>
      </c>
      <c r="B676" t="s">
        <v>1852</v>
      </c>
      <c r="C676" t="s">
        <v>1853</v>
      </c>
      <c r="D676">
        <v>1</v>
      </c>
      <c r="E676" s="117">
        <v>40138</v>
      </c>
    </row>
    <row r="677" spans="1:5" x14ac:dyDescent="0.2">
      <c r="A677">
        <v>1774</v>
      </c>
      <c r="B677" t="s">
        <v>1854</v>
      </c>
      <c r="C677" t="s">
        <v>1855</v>
      </c>
      <c r="D677">
        <v>1</v>
      </c>
      <c r="E677" s="117">
        <v>39955</v>
      </c>
    </row>
    <row r="678" spans="1:5" x14ac:dyDescent="0.2">
      <c r="A678">
        <v>1775</v>
      </c>
      <c r="B678" t="s">
        <v>1856</v>
      </c>
      <c r="C678" t="s">
        <v>1857</v>
      </c>
      <c r="D678">
        <v>1</v>
      </c>
      <c r="E678" s="117">
        <v>39985</v>
      </c>
    </row>
    <row r="679" spans="1:5" x14ac:dyDescent="0.2">
      <c r="A679">
        <v>1776</v>
      </c>
      <c r="B679" t="s">
        <v>1858</v>
      </c>
      <c r="C679" t="s">
        <v>1859</v>
      </c>
      <c r="D679">
        <v>2</v>
      </c>
      <c r="E679" s="117">
        <v>39611</v>
      </c>
    </row>
    <row r="680" spans="1:5" x14ac:dyDescent="0.2">
      <c r="A680">
        <v>1784</v>
      </c>
      <c r="B680" t="s">
        <v>1860</v>
      </c>
      <c r="C680" t="s">
        <v>1861</v>
      </c>
      <c r="D680">
        <v>1</v>
      </c>
      <c r="E680" s="117">
        <v>40109</v>
      </c>
    </row>
    <row r="681" spans="1:5" x14ac:dyDescent="0.2">
      <c r="A681">
        <v>1785</v>
      </c>
      <c r="B681" t="s">
        <v>1862</v>
      </c>
      <c r="C681" t="s">
        <v>1863</v>
      </c>
      <c r="D681">
        <v>1</v>
      </c>
      <c r="E681" s="117">
        <v>40246</v>
      </c>
    </row>
    <row r="682" spans="1:5" x14ac:dyDescent="0.2">
      <c r="A682">
        <v>1801</v>
      </c>
      <c r="B682" t="s">
        <v>1092</v>
      </c>
      <c r="C682" t="s">
        <v>1093</v>
      </c>
      <c r="D682">
        <v>2</v>
      </c>
      <c r="E682" s="117">
        <v>39570</v>
      </c>
    </row>
    <row r="683" spans="1:5" x14ac:dyDescent="0.2">
      <c r="A683">
        <v>1802</v>
      </c>
      <c r="B683" t="s">
        <v>1094</v>
      </c>
      <c r="C683" t="s">
        <v>1095</v>
      </c>
      <c r="D683">
        <v>2</v>
      </c>
      <c r="E683" s="117">
        <v>39446</v>
      </c>
    </row>
    <row r="684" spans="1:5" x14ac:dyDescent="0.2">
      <c r="A684">
        <v>1803</v>
      </c>
      <c r="B684" t="s">
        <v>1864</v>
      </c>
      <c r="C684" t="s">
        <v>1865</v>
      </c>
      <c r="D684">
        <v>1</v>
      </c>
      <c r="E684" s="117">
        <v>39944</v>
      </c>
    </row>
    <row r="685" spans="1:5" x14ac:dyDescent="0.2">
      <c r="A685">
        <v>1804</v>
      </c>
      <c r="B685" t="s">
        <v>1866</v>
      </c>
      <c r="C685" t="s">
        <v>1867</v>
      </c>
      <c r="D685">
        <v>1</v>
      </c>
      <c r="E685" s="117">
        <v>39991</v>
      </c>
    </row>
    <row r="686" spans="1:5" x14ac:dyDescent="0.2">
      <c r="A686">
        <v>1805</v>
      </c>
      <c r="B686" t="s">
        <v>1868</v>
      </c>
      <c r="C686" t="s">
        <v>1869</v>
      </c>
      <c r="D686">
        <v>1</v>
      </c>
      <c r="E686" s="117">
        <v>40052</v>
      </c>
    </row>
    <row r="687" spans="1:5" x14ac:dyDescent="0.2">
      <c r="A687">
        <v>1806</v>
      </c>
      <c r="B687" t="s">
        <v>1870</v>
      </c>
      <c r="C687" t="s">
        <v>1871</v>
      </c>
      <c r="D687">
        <v>1</v>
      </c>
      <c r="E687" s="117">
        <v>40210</v>
      </c>
    </row>
    <row r="688" spans="1:5" x14ac:dyDescent="0.2">
      <c r="A688">
        <v>1807</v>
      </c>
      <c r="B688" t="s">
        <v>1872</v>
      </c>
      <c r="C688" t="s">
        <v>1873</v>
      </c>
      <c r="D688">
        <v>1</v>
      </c>
      <c r="E688" s="117">
        <v>40067</v>
      </c>
    </row>
    <row r="689" spans="1:5" x14ac:dyDescent="0.2">
      <c r="A689">
        <v>1808</v>
      </c>
      <c r="B689" t="s">
        <v>1874</v>
      </c>
      <c r="C689" t="s">
        <v>1875</v>
      </c>
      <c r="D689">
        <v>1</v>
      </c>
      <c r="E689" s="117">
        <v>40263</v>
      </c>
    </row>
    <row r="690" spans="1:5" x14ac:dyDescent="0.2">
      <c r="A690">
        <v>1811</v>
      </c>
      <c r="B690" t="s">
        <v>1876</v>
      </c>
      <c r="C690" t="s">
        <v>1877</v>
      </c>
      <c r="D690">
        <v>1</v>
      </c>
      <c r="E690" s="117">
        <v>40100</v>
      </c>
    </row>
    <row r="691" spans="1:5" x14ac:dyDescent="0.2">
      <c r="A691">
        <v>1821</v>
      </c>
      <c r="B691" t="s">
        <v>1878</v>
      </c>
      <c r="C691" t="s">
        <v>1879</v>
      </c>
      <c r="D691">
        <v>1</v>
      </c>
      <c r="E691" s="117">
        <v>40198</v>
      </c>
    </row>
    <row r="692" spans="1:5" x14ac:dyDescent="0.2">
      <c r="A692">
        <v>1822</v>
      </c>
      <c r="B692" t="s">
        <v>1880</v>
      </c>
      <c r="C692" t="s">
        <v>1881</v>
      </c>
      <c r="D692">
        <v>1</v>
      </c>
      <c r="E692" s="117">
        <v>39936</v>
      </c>
    </row>
    <row r="693" spans="1:5" x14ac:dyDescent="0.2">
      <c r="A693">
        <v>1823</v>
      </c>
      <c r="B693" t="s">
        <v>1882</v>
      </c>
      <c r="C693" t="s">
        <v>1883</v>
      </c>
      <c r="D693">
        <v>1</v>
      </c>
      <c r="E693" s="117">
        <v>40010</v>
      </c>
    </row>
    <row r="694" spans="1:5" x14ac:dyDescent="0.2">
      <c r="A694">
        <v>1831</v>
      </c>
      <c r="B694" t="s">
        <v>1884</v>
      </c>
      <c r="C694" t="s">
        <v>1885</v>
      </c>
      <c r="D694">
        <v>1</v>
      </c>
      <c r="E694" s="117">
        <v>40229</v>
      </c>
    </row>
    <row r="695" spans="1:5" x14ac:dyDescent="0.2">
      <c r="A695">
        <v>1832</v>
      </c>
      <c r="B695" t="s">
        <v>1886</v>
      </c>
      <c r="C695" t="s">
        <v>1887</v>
      </c>
      <c r="D695">
        <v>1</v>
      </c>
      <c r="E695" s="117">
        <v>40074</v>
      </c>
    </row>
    <row r="696" spans="1:5" x14ac:dyDescent="0.2">
      <c r="A696">
        <v>1904</v>
      </c>
      <c r="B696" t="s">
        <v>1097</v>
      </c>
      <c r="C696" t="s">
        <v>1098</v>
      </c>
      <c r="D696">
        <v>2</v>
      </c>
      <c r="E696" s="117">
        <v>39626</v>
      </c>
    </row>
    <row r="697" spans="1:5" x14ac:dyDescent="0.2">
      <c r="A697">
        <v>1905</v>
      </c>
      <c r="B697" t="s">
        <v>1099</v>
      </c>
      <c r="C697" t="s">
        <v>1100</v>
      </c>
      <c r="D697">
        <v>2</v>
      </c>
      <c r="E697" s="117">
        <v>39645</v>
      </c>
    </row>
    <row r="698" spans="1:5" x14ac:dyDescent="0.2">
      <c r="A698">
        <v>1952</v>
      </c>
      <c r="B698" t="s">
        <v>1888</v>
      </c>
      <c r="C698" t="s">
        <v>1889</v>
      </c>
      <c r="D698">
        <v>2</v>
      </c>
      <c r="E698" s="117">
        <v>39657</v>
      </c>
    </row>
    <row r="699" spans="1:5" x14ac:dyDescent="0.2">
      <c r="A699">
        <v>1953</v>
      </c>
      <c r="B699" t="s">
        <v>1890</v>
      </c>
      <c r="C699" t="s">
        <v>1891</v>
      </c>
      <c r="D699">
        <v>2</v>
      </c>
      <c r="E699" s="117">
        <v>39848</v>
      </c>
    </row>
    <row r="700" spans="1:5" x14ac:dyDescent="0.2">
      <c r="A700">
        <v>1962</v>
      </c>
      <c r="B700" t="s">
        <v>1892</v>
      </c>
      <c r="C700" t="s">
        <v>1893</v>
      </c>
      <c r="D700">
        <v>2</v>
      </c>
      <c r="E700" s="117">
        <v>39862</v>
      </c>
    </row>
    <row r="701" spans="1:5" x14ac:dyDescent="0.2">
      <c r="A701">
        <v>1963</v>
      </c>
      <c r="B701" t="s">
        <v>1894</v>
      </c>
      <c r="C701" t="s">
        <v>1895</v>
      </c>
      <c r="D701">
        <v>2</v>
      </c>
      <c r="E701" s="117">
        <v>39671</v>
      </c>
    </row>
    <row r="702" spans="1:5" x14ac:dyDescent="0.2">
      <c r="A702">
        <v>1964</v>
      </c>
      <c r="B702" t="s">
        <v>1896</v>
      </c>
      <c r="C702" t="s">
        <v>1897</v>
      </c>
      <c r="D702">
        <v>1</v>
      </c>
      <c r="E702" s="117">
        <v>40108</v>
      </c>
    </row>
    <row r="703" spans="1:5" x14ac:dyDescent="0.2">
      <c r="A703">
        <v>1967</v>
      </c>
      <c r="B703" t="s">
        <v>1898</v>
      </c>
      <c r="C703" t="s">
        <v>1899</v>
      </c>
      <c r="D703">
        <v>1</v>
      </c>
      <c r="E703" s="117">
        <v>39960</v>
      </c>
    </row>
    <row r="704" spans="1:5" x14ac:dyDescent="0.2">
      <c r="A704">
        <v>1973</v>
      </c>
      <c r="B704" t="s">
        <v>1900</v>
      </c>
      <c r="C704" t="s">
        <v>1901</v>
      </c>
      <c r="D704">
        <v>1</v>
      </c>
      <c r="E704" s="117">
        <v>40248</v>
      </c>
    </row>
    <row r="705" spans="1:5" x14ac:dyDescent="0.2">
      <c r="A705">
        <v>1977</v>
      </c>
      <c r="B705" t="s">
        <v>1101</v>
      </c>
      <c r="C705" t="s">
        <v>1102</v>
      </c>
      <c r="D705">
        <v>2</v>
      </c>
      <c r="E705" s="117">
        <v>39688</v>
      </c>
    </row>
    <row r="706" spans="1:5" x14ac:dyDescent="0.2">
      <c r="A706">
        <v>1981</v>
      </c>
      <c r="B706" t="s">
        <v>1103</v>
      </c>
      <c r="C706" t="s">
        <v>1104</v>
      </c>
      <c r="D706">
        <v>2</v>
      </c>
      <c r="E706" s="117">
        <v>39862</v>
      </c>
    </row>
    <row r="707" spans="1:5" x14ac:dyDescent="0.2">
      <c r="A707">
        <v>2001</v>
      </c>
      <c r="B707" t="s">
        <v>1902</v>
      </c>
      <c r="C707" t="s">
        <v>1903</v>
      </c>
      <c r="D707">
        <v>1</v>
      </c>
      <c r="E707" s="117">
        <v>40231</v>
      </c>
    </row>
    <row r="708" spans="1:5" x14ac:dyDescent="0.2">
      <c r="A708">
        <v>2107</v>
      </c>
      <c r="B708" t="s">
        <v>1105</v>
      </c>
      <c r="C708" t="s">
        <v>1106</v>
      </c>
      <c r="D708">
        <v>2</v>
      </c>
      <c r="E708" s="117">
        <v>39581</v>
      </c>
    </row>
    <row r="709" spans="1:5" x14ac:dyDescent="0.2">
      <c r="A709">
        <v>2108</v>
      </c>
      <c r="B709" t="s">
        <v>1107</v>
      </c>
      <c r="C709" t="s">
        <v>1108</v>
      </c>
      <c r="D709">
        <v>2</v>
      </c>
      <c r="E709" s="117">
        <v>39566</v>
      </c>
    </row>
    <row r="710" spans="1:5" x14ac:dyDescent="0.2">
      <c r="A710">
        <v>2111</v>
      </c>
      <c r="B710" t="s">
        <v>1904</v>
      </c>
      <c r="C710" t="s">
        <v>1905</v>
      </c>
      <c r="D710">
        <v>1</v>
      </c>
      <c r="E710" s="117">
        <v>40070</v>
      </c>
    </row>
    <row r="711" spans="1:5" x14ac:dyDescent="0.2">
      <c r="A711">
        <v>2112</v>
      </c>
      <c r="B711" t="s">
        <v>1906</v>
      </c>
      <c r="C711" t="s">
        <v>1907</v>
      </c>
      <c r="D711">
        <v>1</v>
      </c>
      <c r="E711" s="117">
        <v>39933</v>
      </c>
    </row>
    <row r="712" spans="1:5" x14ac:dyDescent="0.2">
      <c r="A712">
        <v>2113</v>
      </c>
      <c r="B712" t="s">
        <v>1908</v>
      </c>
      <c r="C712" t="s">
        <v>1909</v>
      </c>
      <c r="D712">
        <v>1</v>
      </c>
      <c r="E712" s="117">
        <v>39992</v>
      </c>
    </row>
    <row r="713" spans="1:5" x14ac:dyDescent="0.2">
      <c r="A713">
        <v>2121</v>
      </c>
      <c r="B713" t="s">
        <v>1910</v>
      </c>
      <c r="C713" t="s">
        <v>1911</v>
      </c>
      <c r="D713">
        <v>1</v>
      </c>
      <c r="E713" s="117">
        <v>40167</v>
      </c>
    </row>
    <row r="714" spans="1:5" x14ac:dyDescent="0.2">
      <c r="A714">
        <v>2122</v>
      </c>
      <c r="B714" t="s">
        <v>1912</v>
      </c>
      <c r="C714" t="s">
        <v>1913</v>
      </c>
      <c r="D714">
        <v>1</v>
      </c>
      <c r="E714" s="117">
        <v>40217</v>
      </c>
    </row>
    <row r="715" spans="1:5" x14ac:dyDescent="0.2">
      <c r="A715">
        <v>2123</v>
      </c>
      <c r="B715" t="s">
        <v>1914</v>
      </c>
      <c r="C715" t="s">
        <v>1915</v>
      </c>
      <c r="D715">
        <v>1</v>
      </c>
      <c r="E715" s="117">
        <v>39995</v>
      </c>
    </row>
    <row r="716" spans="1:5" x14ac:dyDescent="0.2">
      <c r="A716">
        <v>2124</v>
      </c>
      <c r="B716" t="s">
        <v>1916</v>
      </c>
      <c r="C716" t="s">
        <v>1917</v>
      </c>
      <c r="D716">
        <v>1</v>
      </c>
      <c r="E716" s="117">
        <v>40201</v>
      </c>
    </row>
    <row r="717" spans="1:5" x14ac:dyDescent="0.2">
      <c r="A717">
        <v>2127</v>
      </c>
      <c r="B717" t="s">
        <v>1918</v>
      </c>
      <c r="C717" t="s">
        <v>1919</v>
      </c>
      <c r="D717">
        <v>1</v>
      </c>
      <c r="E717" s="117">
        <v>39953</v>
      </c>
    </row>
    <row r="718" spans="1:5" x14ac:dyDescent="0.2">
      <c r="A718">
        <v>2128</v>
      </c>
      <c r="B718" t="s">
        <v>1920</v>
      </c>
      <c r="C718" t="s">
        <v>1921</v>
      </c>
      <c r="D718">
        <v>2</v>
      </c>
      <c r="E718" s="117">
        <v>39564</v>
      </c>
    </row>
    <row r="719" spans="1:5" x14ac:dyDescent="0.2">
      <c r="A719">
        <v>2129</v>
      </c>
      <c r="B719" t="s">
        <v>1109</v>
      </c>
      <c r="C719" t="s">
        <v>1110</v>
      </c>
      <c r="D719">
        <v>2</v>
      </c>
      <c r="E719" s="117">
        <v>39735</v>
      </c>
    </row>
    <row r="720" spans="1:5" x14ac:dyDescent="0.2">
      <c r="A720">
        <v>2130</v>
      </c>
      <c r="B720" t="s">
        <v>1111</v>
      </c>
      <c r="C720" t="s">
        <v>1112</v>
      </c>
      <c r="D720">
        <v>2</v>
      </c>
      <c r="E720" s="117">
        <v>39611</v>
      </c>
    </row>
  </sheetData>
  <phoneticPr fontId="2"/>
  <pageMargins left="0.75" right="0.75" top="1" bottom="1" header="0.51200000000000001" footer="0.5120000000000000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345"/>
  <sheetViews>
    <sheetView topLeftCell="A601" workbookViewId="0">
      <selection sqref="A1:E1161"/>
    </sheetView>
  </sheetViews>
  <sheetFormatPr defaultColWidth="14.44140625" defaultRowHeight="13.2" x14ac:dyDescent="0.2"/>
  <cols>
    <col min="1" max="1" width="7" customWidth="1"/>
    <col min="2" max="2" width="12.109375" customWidth="1"/>
    <col min="3" max="3" width="11.33203125" customWidth="1"/>
    <col min="4" max="4" width="4.88671875" customWidth="1"/>
    <col min="5" max="5" width="10.88671875" style="96" customWidth="1"/>
  </cols>
  <sheetData>
    <row r="1" spans="1:5" x14ac:dyDescent="0.2">
      <c r="A1">
        <v>1</v>
      </c>
      <c r="B1" t="s">
        <v>193</v>
      </c>
      <c r="C1" t="s">
        <v>194</v>
      </c>
      <c r="D1">
        <v>2</v>
      </c>
      <c r="E1" s="171">
        <v>39557</v>
      </c>
    </row>
    <row r="2" spans="1:5" x14ac:dyDescent="0.2">
      <c r="A2">
        <v>2</v>
      </c>
      <c r="B2" t="s">
        <v>195</v>
      </c>
      <c r="C2" t="s">
        <v>196</v>
      </c>
      <c r="D2">
        <v>2</v>
      </c>
      <c r="E2" s="171">
        <v>39764</v>
      </c>
    </row>
    <row r="3" spans="1:5" x14ac:dyDescent="0.2">
      <c r="A3">
        <v>3</v>
      </c>
      <c r="B3" t="s">
        <v>1922</v>
      </c>
      <c r="C3" t="s">
        <v>1923</v>
      </c>
      <c r="D3">
        <v>1</v>
      </c>
      <c r="E3" s="171">
        <v>40065</v>
      </c>
    </row>
    <row r="4" spans="1:5" x14ac:dyDescent="0.2">
      <c r="A4">
        <v>4</v>
      </c>
      <c r="B4" t="s">
        <v>197</v>
      </c>
      <c r="C4" t="s">
        <v>198</v>
      </c>
      <c r="D4">
        <v>2</v>
      </c>
      <c r="E4" s="171">
        <v>39657</v>
      </c>
    </row>
    <row r="5" spans="1:5" x14ac:dyDescent="0.2">
      <c r="A5">
        <v>5</v>
      </c>
      <c r="B5" t="s">
        <v>1924</v>
      </c>
      <c r="C5" t="s">
        <v>1925</v>
      </c>
      <c r="D5">
        <v>1</v>
      </c>
      <c r="E5" s="171">
        <v>40110</v>
      </c>
    </row>
    <row r="6" spans="1:5" x14ac:dyDescent="0.2">
      <c r="A6">
        <v>6</v>
      </c>
      <c r="B6" t="s">
        <v>1926</v>
      </c>
      <c r="C6" t="s">
        <v>1927</v>
      </c>
      <c r="D6">
        <v>1</v>
      </c>
      <c r="E6" s="171">
        <v>40192</v>
      </c>
    </row>
    <row r="7" spans="1:5" x14ac:dyDescent="0.2">
      <c r="A7">
        <v>9</v>
      </c>
      <c r="B7" t="s">
        <v>199</v>
      </c>
      <c r="C7" t="s">
        <v>200</v>
      </c>
      <c r="D7">
        <v>2</v>
      </c>
      <c r="E7" s="171">
        <v>39727</v>
      </c>
    </row>
    <row r="8" spans="1:5" x14ac:dyDescent="0.2">
      <c r="A8">
        <v>10</v>
      </c>
      <c r="B8" t="s">
        <v>1928</v>
      </c>
      <c r="C8" t="s">
        <v>1929</v>
      </c>
      <c r="D8">
        <v>1</v>
      </c>
      <c r="E8" s="171">
        <v>40039</v>
      </c>
    </row>
    <row r="9" spans="1:5" x14ac:dyDescent="0.2">
      <c r="A9">
        <v>11</v>
      </c>
      <c r="B9" t="s">
        <v>1930</v>
      </c>
      <c r="C9" t="s">
        <v>1931</v>
      </c>
      <c r="D9">
        <v>1</v>
      </c>
      <c r="E9" s="171">
        <v>40053</v>
      </c>
    </row>
    <row r="10" spans="1:5" x14ac:dyDescent="0.2">
      <c r="A10">
        <v>12</v>
      </c>
      <c r="B10" t="s">
        <v>1932</v>
      </c>
      <c r="C10" t="s">
        <v>1933</v>
      </c>
      <c r="D10">
        <v>1</v>
      </c>
      <c r="E10" s="171">
        <v>40056</v>
      </c>
    </row>
    <row r="11" spans="1:5" x14ac:dyDescent="0.2">
      <c r="A11">
        <v>13</v>
      </c>
      <c r="B11" t="s">
        <v>1934</v>
      </c>
      <c r="C11" t="s">
        <v>1935</v>
      </c>
      <c r="D11">
        <v>1</v>
      </c>
      <c r="E11" s="171">
        <v>39947</v>
      </c>
    </row>
    <row r="12" spans="1:5" x14ac:dyDescent="0.2">
      <c r="A12">
        <v>14</v>
      </c>
      <c r="B12" t="s">
        <v>1936</v>
      </c>
      <c r="C12" t="s">
        <v>1937</v>
      </c>
      <c r="D12">
        <v>1</v>
      </c>
      <c r="E12" s="171">
        <v>40199</v>
      </c>
    </row>
    <row r="13" spans="1:5" x14ac:dyDescent="0.2">
      <c r="A13">
        <v>15</v>
      </c>
      <c r="B13" t="s">
        <v>1938</v>
      </c>
      <c r="C13" t="s">
        <v>1939</v>
      </c>
      <c r="D13">
        <v>1</v>
      </c>
      <c r="E13" s="171">
        <v>40117</v>
      </c>
    </row>
    <row r="14" spans="1:5" x14ac:dyDescent="0.2">
      <c r="A14">
        <v>26</v>
      </c>
      <c r="B14" t="s">
        <v>201</v>
      </c>
      <c r="C14" t="s">
        <v>202</v>
      </c>
      <c r="D14">
        <v>2</v>
      </c>
      <c r="E14" s="171">
        <v>39649</v>
      </c>
    </row>
    <row r="15" spans="1:5" x14ac:dyDescent="0.2">
      <c r="A15">
        <v>27</v>
      </c>
      <c r="B15" t="s">
        <v>203</v>
      </c>
      <c r="C15" t="s">
        <v>204</v>
      </c>
      <c r="D15">
        <v>2</v>
      </c>
      <c r="E15" s="171">
        <v>39791</v>
      </c>
    </row>
    <row r="16" spans="1:5" x14ac:dyDescent="0.2">
      <c r="A16">
        <v>28</v>
      </c>
      <c r="B16" t="s">
        <v>205</v>
      </c>
      <c r="C16" t="s">
        <v>206</v>
      </c>
      <c r="D16">
        <v>2</v>
      </c>
      <c r="E16" s="171">
        <v>39678</v>
      </c>
    </row>
    <row r="17" spans="1:5" x14ac:dyDescent="0.2">
      <c r="A17">
        <v>29</v>
      </c>
      <c r="B17" t="s">
        <v>207</v>
      </c>
      <c r="C17" t="s">
        <v>208</v>
      </c>
      <c r="D17">
        <v>2</v>
      </c>
      <c r="E17" s="171">
        <v>39603</v>
      </c>
    </row>
    <row r="18" spans="1:5" x14ac:dyDescent="0.2">
      <c r="A18">
        <v>30</v>
      </c>
      <c r="B18" t="s">
        <v>1940</v>
      </c>
      <c r="C18" t="s">
        <v>1941</v>
      </c>
      <c r="D18">
        <v>1</v>
      </c>
      <c r="E18" s="171">
        <v>40218</v>
      </c>
    </row>
    <row r="19" spans="1:5" x14ac:dyDescent="0.2">
      <c r="A19">
        <v>31</v>
      </c>
      <c r="B19" t="s">
        <v>1942</v>
      </c>
      <c r="C19" t="s">
        <v>1943</v>
      </c>
      <c r="D19">
        <v>1</v>
      </c>
      <c r="E19" s="171">
        <v>40095</v>
      </c>
    </row>
    <row r="20" spans="1:5" x14ac:dyDescent="0.2">
      <c r="A20">
        <v>51</v>
      </c>
      <c r="B20" t="s">
        <v>1944</v>
      </c>
      <c r="C20" t="s">
        <v>1945</v>
      </c>
      <c r="D20">
        <v>1</v>
      </c>
      <c r="E20" s="171">
        <v>40204</v>
      </c>
    </row>
    <row r="21" spans="1:5" x14ac:dyDescent="0.2">
      <c r="A21">
        <v>52</v>
      </c>
      <c r="B21" t="s">
        <v>1946</v>
      </c>
      <c r="C21" t="s">
        <v>1947</v>
      </c>
      <c r="D21">
        <v>1</v>
      </c>
      <c r="E21" s="171">
        <v>40141</v>
      </c>
    </row>
    <row r="22" spans="1:5" x14ac:dyDescent="0.2">
      <c r="A22">
        <v>53</v>
      </c>
      <c r="B22" t="s">
        <v>1948</v>
      </c>
      <c r="C22" t="s">
        <v>1949</v>
      </c>
      <c r="D22">
        <v>1</v>
      </c>
      <c r="E22" s="171">
        <v>40245</v>
      </c>
    </row>
    <row r="23" spans="1:5" x14ac:dyDescent="0.2">
      <c r="A23">
        <v>54</v>
      </c>
      <c r="B23" t="s">
        <v>1950</v>
      </c>
      <c r="C23" t="s">
        <v>1951</v>
      </c>
      <c r="D23">
        <v>1</v>
      </c>
      <c r="E23" s="171">
        <v>40085</v>
      </c>
    </row>
    <row r="24" spans="1:5" x14ac:dyDescent="0.2">
      <c r="A24">
        <v>63</v>
      </c>
      <c r="B24" t="s">
        <v>209</v>
      </c>
      <c r="C24" t="s">
        <v>210</v>
      </c>
      <c r="D24">
        <v>2</v>
      </c>
      <c r="E24" s="171">
        <v>39667</v>
      </c>
    </row>
    <row r="25" spans="1:5" x14ac:dyDescent="0.2">
      <c r="A25">
        <v>64</v>
      </c>
      <c r="B25" t="s">
        <v>211</v>
      </c>
      <c r="C25" t="s">
        <v>212</v>
      </c>
      <c r="D25">
        <v>2</v>
      </c>
      <c r="E25" s="171">
        <v>39896</v>
      </c>
    </row>
    <row r="26" spans="1:5" x14ac:dyDescent="0.2">
      <c r="A26">
        <v>65</v>
      </c>
      <c r="B26" t="s">
        <v>1952</v>
      </c>
      <c r="C26" t="s">
        <v>1953</v>
      </c>
      <c r="D26">
        <v>1</v>
      </c>
      <c r="E26" s="171">
        <v>40138</v>
      </c>
    </row>
    <row r="27" spans="1:5" x14ac:dyDescent="0.2">
      <c r="A27">
        <v>66</v>
      </c>
      <c r="B27" t="s">
        <v>1954</v>
      </c>
      <c r="C27" t="s">
        <v>1955</v>
      </c>
      <c r="D27">
        <v>1</v>
      </c>
      <c r="E27" s="171">
        <v>40075</v>
      </c>
    </row>
    <row r="28" spans="1:5" x14ac:dyDescent="0.2">
      <c r="A28">
        <v>71</v>
      </c>
      <c r="B28" t="s">
        <v>1956</v>
      </c>
      <c r="C28" t="s">
        <v>1957</v>
      </c>
      <c r="D28">
        <v>1</v>
      </c>
      <c r="E28" s="171">
        <v>40157</v>
      </c>
    </row>
    <row r="29" spans="1:5" x14ac:dyDescent="0.2">
      <c r="A29">
        <v>72</v>
      </c>
      <c r="B29" t="s">
        <v>1958</v>
      </c>
      <c r="C29" t="s">
        <v>1959</v>
      </c>
      <c r="D29">
        <v>1</v>
      </c>
      <c r="E29" s="171">
        <v>40263</v>
      </c>
    </row>
    <row r="30" spans="1:5" x14ac:dyDescent="0.2">
      <c r="A30">
        <v>73</v>
      </c>
      <c r="B30" t="s">
        <v>1960</v>
      </c>
      <c r="C30" t="s">
        <v>1961</v>
      </c>
      <c r="D30">
        <v>1</v>
      </c>
      <c r="E30" s="171">
        <v>40240</v>
      </c>
    </row>
    <row r="31" spans="1:5" x14ac:dyDescent="0.2">
      <c r="A31">
        <v>74</v>
      </c>
      <c r="B31" t="s">
        <v>213</v>
      </c>
      <c r="C31" t="s">
        <v>214</v>
      </c>
      <c r="D31">
        <v>2</v>
      </c>
      <c r="E31" s="171">
        <v>39569</v>
      </c>
    </row>
    <row r="32" spans="1:5" x14ac:dyDescent="0.2">
      <c r="A32">
        <v>76</v>
      </c>
      <c r="B32" t="s">
        <v>1962</v>
      </c>
      <c r="C32" t="s">
        <v>1963</v>
      </c>
      <c r="D32">
        <v>1</v>
      </c>
      <c r="E32" s="171">
        <v>40093</v>
      </c>
    </row>
    <row r="33" spans="1:5" x14ac:dyDescent="0.2">
      <c r="A33">
        <v>77</v>
      </c>
      <c r="B33" t="s">
        <v>1964</v>
      </c>
      <c r="C33" t="s">
        <v>1965</v>
      </c>
      <c r="D33">
        <v>1</v>
      </c>
      <c r="E33" s="171">
        <v>33140</v>
      </c>
    </row>
    <row r="34" spans="1:5" x14ac:dyDescent="0.2">
      <c r="A34">
        <v>82</v>
      </c>
      <c r="B34" t="s">
        <v>215</v>
      </c>
      <c r="C34" t="s">
        <v>216</v>
      </c>
      <c r="D34">
        <v>2</v>
      </c>
      <c r="E34" s="171">
        <v>39827</v>
      </c>
    </row>
    <row r="35" spans="1:5" x14ac:dyDescent="0.2">
      <c r="A35">
        <v>92</v>
      </c>
      <c r="B35" t="s">
        <v>217</v>
      </c>
      <c r="C35" t="s">
        <v>218</v>
      </c>
      <c r="D35">
        <v>2</v>
      </c>
      <c r="E35" s="171">
        <v>39543</v>
      </c>
    </row>
    <row r="36" spans="1:5" x14ac:dyDescent="0.2">
      <c r="A36">
        <v>94</v>
      </c>
      <c r="B36" t="s">
        <v>219</v>
      </c>
      <c r="C36" t="s">
        <v>220</v>
      </c>
      <c r="D36">
        <v>2</v>
      </c>
      <c r="E36" s="171">
        <v>39601</v>
      </c>
    </row>
    <row r="37" spans="1:5" x14ac:dyDescent="0.2">
      <c r="A37">
        <v>95</v>
      </c>
      <c r="B37" t="s">
        <v>221</v>
      </c>
      <c r="C37" t="s">
        <v>222</v>
      </c>
      <c r="D37">
        <v>2</v>
      </c>
      <c r="E37" s="171">
        <v>39716</v>
      </c>
    </row>
    <row r="38" spans="1:5" x14ac:dyDescent="0.2">
      <c r="A38">
        <v>96</v>
      </c>
      <c r="B38" t="s">
        <v>223</v>
      </c>
      <c r="C38" t="s">
        <v>224</v>
      </c>
      <c r="D38">
        <v>2</v>
      </c>
      <c r="E38" s="171">
        <v>39598</v>
      </c>
    </row>
    <row r="39" spans="1:5" x14ac:dyDescent="0.2">
      <c r="A39">
        <v>97</v>
      </c>
      <c r="B39" t="s">
        <v>225</v>
      </c>
      <c r="C39" t="s">
        <v>226</v>
      </c>
      <c r="D39">
        <v>2</v>
      </c>
      <c r="E39" s="171">
        <v>39680</v>
      </c>
    </row>
    <row r="40" spans="1:5" x14ac:dyDescent="0.2">
      <c r="A40">
        <v>98</v>
      </c>
      <c r="B40" t="s">
        <v>227</v>
      </c>
      <c r="C40" t="s">
        <v>228</v>
      </c>
      <c r="D40">
        <v>2</v>
      </c>
      <c r="E40" s="171">
        <v>39799</v>
      </c>
    </row>
    <row r="41" spans="1:5" x14ac:dyDescent="0.2">
      <c r="A41">
        <v>100</v>
      </c>
      <c r="B41" t="s">
        <v>229</v>
      </c>
      <c r="C41" t="s">
        <v>230</v>
      </c>
      <c r="D41">
        <v>2</v>
      </c>
      <c r="E41" s="171">
        <v>39716</v>
      </c>
    </row>
    <row r="42" spans="1:5" x14ac:dyDescent="0.2">
      <c r="A42">
        <v>102</v>
      </c>
      <c r="B42" t="s">
        <v>231</v>
      </c>
      <c r="C42" t="s">
        <v>232</v>
      </c>
      <c r="D42">
        <v>2</v>
      </c>
      <c r="E42" s="171">
        <v>39632</v>
      </c>
    </row>
    <row r="43" spans="1:5" x14ac:dyDescent="0.2">
      <c r="A43">
        <v>109</v>
      </c>
      <c r="B43" t="s">
        <v>233</v>
      </c>
      <c r="C43" t="s">
        <v>234</v>
      </c>
      <c r="D43">
        <v>2</v>
      </c>
      <c r="E43" s="171">
        <v>39560</v>
      </c>
    </row>
    <row r="44" spans="1:5" x14ac:dyDescent="0.2">
      <c r="A44">
        <v>110</v>
      </c>
      <c r="B44" t="s">
        <v>235</v>
      </c>
      <c r="C44" t="s">
        <v>236</v>
      </c>
      <c r="D44">
        <v>2</v>
      </c>
      <c r="E44" s="171">
        <v>39717</v>
      </c>
    </row>
    <row r="45" spans="1:5" x14ac:dyDescent="0.2">
      <c r="A45">
        <v>112</v>
      </c>
      <c r="B45" t="s">
        <v>237</v>
      </c>
      <c r="C45" t="s">
        <v>238</v>
      </c>
      <c r="D45">
        <v>2</v>
      </c>
      <c r="E45" s="171">
        <v>39732</v>
      </c>
    </row>
    <row r="46" spans="1:5" x14ac:dyDescent="0.2">
      <c r="A46">
        <v>118</v>
      </c>
      <c r="B46" t="s">
        <v>1966</v>
      </c>
      <c r="C46" t="s">
        <v>1967</v>
      </c>
      <c r="D46">
        <v>1</v>
      </c>
      <c r="E46" s="171">
        <v>40105</v>
      </c>
    </row>
    <row r="47" spans="1:5" x14ac:dyDescent="0.2">
      <c r="A47">
        <v>119</v>
      </c>
      <c r="B47" t="s">
        <v>1968</v>
      </c>
      <c r="C47" t="s">
        <v>1969</v>
      </c>
      <c r="D47">
        <v>1</v>
      </c>
      <c r="E47" s="171">
        <v>39976</v>
      </c>
    </row>
    <row r="48" spans="1:5" x14ac:dyDescent="0.2">
      <c r="A48">
        <v>120</v>
      </c>
      <c r="B48" t="s">
        <v>1970</v>
      </c>
      <c r="C48" t="s">
        <v>1971</v>
      </c>
      <c r="D48">
        <v>1</v>
      </c>
      <c r="E48" s="171">
        <v>39951</v>
      </c>
    </row>
    <row r="49" spans="1:5" x14ac:dyDescent="0.2">
      <c r="A49">
        <v>121</v>
      </c>
      <c r="B49" t="s">
        <v>1972</v>
      </c>
      <c r="C49" t="s">
        <v>1973</v>
      </c>
      <c r="D49">
        <v>1</v>
      </c>
      <c r="E49" s="171">
        <v>40093</v>
      </c>
    </row>
    <row r="50" spans="1:5" x14ac:dyDescent="0.2">
      <c r="A50">
        <v>149</v>
      </c>
      <c r="B50" t="s">
        <v>239</v>
      </c>
      <c r="C50" t="s">
        <v>240</v>
      </c>
      <c r="D50">
        <v>2</v>
      </c>
      <c r="E50" s="171">
        <v>39781</v>
      </c>
    </row>
    <row r="51" spans="1:5" x14ac:dyDescent="0.2">
      <c r="A51">
        <v>150</v>
      </c>
      <c r="B51" t="s">
        <v>1974</v>
      </c>
      <c r="C51" t="s">
        <v>1975</v>
      </c>
      <c r="D51">
        <v>1</v>
      </c>
      <c r="E51" s="171">
        <v>39930</v>
      </c>
    </row>
    <row r="52" spans="1:5" x14ac:dyDescent="0.2">
      <c r="A52">
        <v>151</v>
      </c>
      <c r="B52" t="s">
        <v>1976</v>
      </c>
      <c r="C52" t="s">
        <v>1977</v>
      </c>
      <c r="D52">
        <v>1</v>
      </c>
      <c r="E52" s="171">
        <v>40078</v>
      </c>
    </row>
    <row r="53" spans="1:5" x14ac:dyDescent="0.2">
      <c r="A53">
        <v>152</v>
      </c>
      <c r="B53" t="s">
        <v>1978</v>
      </c>
      <c r="C53" t="s">
        <v>1979</v>
      </c>
      <c r="D53">
        <v>1</v>
      </c>
      <c r="E53" s="171">
        <v>39905</v>
      </c>
    </row>
    <row r="54" spans="1:5" x14ac:dyDescent="0.2">
      <c r="A54">
        <v>153</v>
      </c>
      <c r="B54" t="s">
        <v>1980</v>
      </c>
      <c r="C54" t="s">
        <v>1981</v>
      </c>
      <c r="D54">
        <v>1</v>
      </c>
      <c r="E54" s="171">
        <v>39910</v>
      </c>
    </row>
    <row r="55" spans="1:5" x14ac:dyDescent="0.2">
      <c r="A55">
        <v>161</v>
      </c>
      <c r="B55" t="s">
        <v>1982</v>
      </c>
      <c r="C55" t="s">
        <v>1983</v>
      </c>
      <c r="D55">
        <v>1</v>
      </c>
      <c r="E55" s="171">
        <v>39921</v>
      </c>
    </row>
    <row r="56" spans="1:5" x14ac:dyDescent="0.2">
      <c r="A56">
        <v>162</v>
      </c>
      <c r="B56" t="s">
        <v>1984</v>
      </c>
      <c r="C56" t="s">
        <v>1985</v>
      </c>
      <c r="D56">
        <v>1</v>
      </c>
      <c r="E56" s="171">
        <v>40158</v>
      </c>
    </row>
    <row r="57" spans="1:5" x14ac:dyDescent="0.2">
      <c r="A57">
        <v>167</v>
      </c>
      <c r="B57" t="s">
        <v>241</v>
      </c>
      <c r="C57" t="s">
        <v>242</v>
      </c>
      <c r="D57">
        <v>2</v>
      </c>
      <c r="E57" s="171">
        <v>39831</v>
      </c>
    </row>
    <row r="58" spans="1:5" x14ac:dyDescent="0.2">
      <c r="A58">
        <v>170</v>
      </c>
      <c r="B58" t="s">
        <v>243</v>
      </c>
      <c r="C58" t="s">
        <v>244</v>
      </c>
      <c r="D58">
        <v>2</v>
      </c>
      <c r="E58" s="171">
        <v>39673</v>
      </c>
    </row>
    <row r="59" spans="1:5" x14ac:dyDescent="0.2">
      <c r="A59">
        <v>181</v>
      </c>
      <c r="B59" t="s">
        <v>1986</v>
      </c>
      <c r="C59" t="s">
        <v>1987</v>
      </c>
      <c r="D59">
        <v>1</v>
      </c>
      <c r="E59" s="171">
        <v>39961</v>
      </c>
    </row>
    <row r="60" spans="1:5" x14ac:dyDescent="0.2">
      <c r="A60">
        <v>182</v>
      </c>
      <c r="B60" t="s">
        <v>1988</v>
      </c>
      <c r="C60" t="s">
        <v>1989</v>
      </c>
      <c r="D60">
        <v>1</v>
      </c>
      <c r="E60" s="171">
        <v>39957</v>
      </c>
    </row>
    <row r="61" spans="1:5" x14ac:dyDescent="0.2">
      <c r="A61">
        <v>188</v>
      </c>
      <c r="B61" t="s">
        <v>245</v>
      </c>
      <c r="C61" t="s">
        <v>246</v>
      </c>
      <c r="D61">
        <v>2</v>
      </c>
      <c r="E61" s="171">
        <v>39749</v>
      </c>
    </row>
    <row r="62" spans="1:5" x14ac:dyDescent="0.2">
      <c r="A62">
        <v>216</v>
      </c>
      <c r="B62" t="s">
        <v>247</v>
      </c>
      <c r="C62" t="s">
        <v>248</v>
      </c>
      <c r="D62">
        <v>2</v>
      </c>
      <c r="E62" s="171">
        <v>39871</v>
      </c>
    </row>
    <row r="63" spans="1:5" x14ac:dyDescent="0.2">
      <c r="A63">
        <v>217</v>
      </c>
      <c r="B63" t="s">
        <v>249</v>
      </c>
      <c r="C63" t="s">
        <v>250</v>
      </c>
      <c r="D63">
        <v>2</v>
      </c>
      <c r="E63" s="171">
        <v>39832</v>
      </c>
    </row>
    <row r="64" spans="1:5" x14ac:dyDescent="0.2">
      <c r="A64">
        <v>218</v>
      </c>
      <c r="B64" t="s">
        <v>1990</v>
      </c>
      <c r="C64" t="s">
        <v>1991</v>
      </c>
      <c r="D64">
        <v>1</v>
      </c>
      <c r="E64" s="171">
        <v>39931</v>
      </c>
    </row>
    <row r="65" spans="1:5" x14ac:dyDescent="0.2">
      <c r="A65">
        <v>219</v>
      </c>
      <c r="B65" t="s">
        <v>1992</v>
      </c>
      <c r="C65" t="s">
        <v>1993</v>
      </c>
      <c r="D65">
        <v>1</v>
      </c>
      <c r="E65" s="171">
        <v>40102</v>
      </c>
    </row>
    <row r="66" spans="1:5" x14ac:dyDescent="0.2">
      <c r="A66">
        <v>221</v>
      </c>
      <c r="B66" t="s">
        <v>1994</v>
      </c>
      <c r="C66" t="s">
        <v>1995</v>
      </c>
      <c r="D66">
        <v>1</v>
      </c>
      <c r="E66" s="171">
        <v>40035</v>
      </c>
    </row>
    <row r="67" spans="1:5" x14ac:dyDescent="0.2">
      <c r="A67">
        <v>222</v>
      </c>
      <c r="B67" t="s">
        <v>1996</v>
      </c>
      <c r="C67" t="s">
        <v>1997</v>
      </c>
      <c r="D67">
        <v>1</v>
      </c>
      <c r="E67" s="171">
        <v>40098</v>
      </c>
    </row>
    <row r="68" spans="1:5" x14ac:dyDescent="0.2">
      <c r="A68">
        <v>227</v>
      </c>
      <c r="B68" t="s">
        <v>251</v>
      </c>
      <c r="C68" t="s">
        <v>252</v>
      </c>
      <c r="D68">
        <v>2</v>
      </c>
      <c r="E68" s="171">
        <v>39570</v>
      </c>
    </row>
    <row r="69" spans="1:5" x14ac:dyDescent="0.2">
      <c r="A69">
        <v>228</v>
      </c>
      <c r="B69" t="s">
        <v>253</v>
      </c>
      <c r="C69" t="s">
        <v>254</v>
      </c>
      <c r="D69">
        <v>2</v>
      </c>
      <c r="E69" s="171">
        <v>39691</v>
      </c>
    </row>
    <row r="70" spans="1:5" x14ac:dyDescent="0.2">
      <c r="A70">
        <v>229</v>
      </c>
      <c r="B70" t="s">
        <v>255</v>
      </c>
      <c r="C70" t="s">
        <v>256</v>
      </c>
      <c r="D70">
        <v>2</v>
      </c>
      <c r="E70" s="171">
        <v>39571</v>
      </c>
    </row>
    <row r="71" spans="1:5" x14ac:dyDescent="0.2">
      <c r="A71">
        <v>230</v>
      </c>
      <c r="B71" t="s">
        <v>1998</v>
      </c>
      <c r="C71" t="s">
        <v>1999</v>
      </c>
      <c r="D71">
        <v>2</v>
      </c>
      <c r="E71" s="171">
        <v>39590</v>
      </c>
    </row>
    <row r="72" spans="1:5" x14ac:dyDescent="0.2">
      <c r="A72">
        <v>231</v>
      </c>
      <c r="B72" t="s">
        <v>2000</v>
      </c>
      <c r="C72" t="s">
        <v>2001</v>
      </c>
      <c r="D72">
        <v>1</v>
      </c>
      <c r="E72" s="171">
        <v>40110</v>
      </c>
    </row>
    <row r="73" spans="1:5" x14ac:dyDescent="0.2">
      <c r="A73">
        <v>232</v>
      </c>
      <c r="B73" t="s">
        <v>2002</v>
      </c>
      <c r="C73" t="s">
        <v>2003</v>
      </c>
      <c r="D73">
        <v>1</v>
      </c>
      <c r="E73" s="171">
        <v>40264</v>
      </c>
    </row>
    <row r="74" spans="1:5" x14ac:dyDescent="0.2">
      <c r="A74">
        <v>233</v>
      </c>
      <c r="B74" t="s">
        <v>2004</v>
      </c>
      <c r="C74" t="s">
        <v>2005</v>
      </c>
      <c r="D74">
        <v>1</v>
      </c>
      <c r="E74" s="171">
        <v>39909</v>
      </c>
    </row>
    <row r="75" spans="1:5" x14ac:dyDescent="0.2">
      <c r="A75">
        <v>234</v>
      </c>
      <c r="B75" t="s">
        <v>2006</v>
      </c>
      <c r="C75" t="s">
        <v>2007</v>
      </c>
      <c r="D75">
        <v>1</v>
      </c>
      <c r="E75" s="171">
        <v>39975</v>
      </c>
    </row>
    <row r="76" spans="1:5" x14ac:dyDescent="0.2">
      <c r="A76">
        <v>241</v>
      </c>
      <c r="B76" t="s">
        <v>2008</v>
      </c>
      <c r="C76" t="s">
        <v>2009</v>
      </c>
      <c r="D76">
        <v>1</v>
      </c>
      <c r="E76" s="171">
        <v>40092</v>
      </c>
    </row>
    <row r="77" spans="1:5" x14ac:dyDescent="0.2">
      <c r="A77">
        <v>242</v>
      </c>
      <c r="B77" t="s">
        <v>2010</v>
      </c>
      <c r="C77" t="s">
        <v>2011</v>
      </c>
      <c r="D77">
        <v>1</v>
      </c>
      <c r="E77" s="171">
        <v>39927</v>
      </c>
    </row>
    <row r="78" spans="1:5" x14ac:dyDescent="0.2">
      <c r="A78">
        <v>243</v>
      </c>
      <c r="B78" t="s">
        <v>2012</v>
      </c>
      <c r="C78" t="s">
        <v>2013</v>
      </c>
      <c r="D78">
        <v>1</v>
      </c>
      <c r="E78" s="171">
        <v>40231</v>
      </c>
    </row>
    <row r="79" spans="1:5" x14ac:dyDescent="0.2">
      <c r="A79">
        <v>244</v>
      </c>
      <c r="B79" t="s">
        <v>2014</v>
      </c>
      <c r="C79" t="s">
        <v>2015</v>
      </c>
      <c r="D79">
        <v>1</v>
      </c>
      <c r="E79" s="171">
        <v>40027</v>
      </c>
    </row>
    <row r="80" spans="1:5" x14ac:dyDescent="0.2">
      <c r="A80">
        <v>250</v>
      </c>
      <c r="B80" t="s">
        <v>257</v>
      </c>
      <c r="C80" t="s">
        <v>258</v>
      </c>
      <c r="D80">
        <v>2</v>
      </c>
      <c r="E80" s="171">
        <v>39610</v>
      </c>
    </row>
    <row r="81" spans="1:5" x14ac:dyDescent="0.2">
      <c r="A81">
        <v>254</v>
      </c>
      <c r="B81" t="s">
        <v>259</v>
      </c>
      <c r="C81" t="s">
        <v>260</v>
      </c>
      <c r="D81">
        <v>2</v>
      </c>
      <c r="E81" s="171">
        <v>39775</v>
      </c>
    </row>
    <row r="82" spans="1:5" x14ac:dyDescent="0.2">
      <c r="A82">
        <v>255</v>
      </c>
      <c r="B82" t="s">
        <v>2016</v>
      </c>
      <c r="C82" t="s">
        <v>2017</v>
      </c>
      <c r="D82">
        <v>1</v>
      </c>
      <c r="E82" s="171">
        <v>40109</v>
      </c>
    </row>
    <row r="83" spans="1:5" x14ac:dyDescent="0.2">
      <c r="A83">
        <v>261</v>
      </c>
      <c r="B83" t="s">
        <v>2018</v>
      </c>
      <c r="C83" t="s">
        <v>2019</v>
      </c>
      <c r="D83">
        <v>1</v>
      </c>
      <c r="E83" s="171">
        <v>40257</v>
      </c>
    </row>
    <row r="84" spans="1:5" x14ac:dyDescent="0.2">
      <c r="A84">
        <v>276</v>
      </c>
      <c r="B84" t="s">
        <v>2020</v>
      </c>
      <c r="C84" t="s">
        <v>2021</v>
      </c>
      <c r="D84">
        <v>1</v>
      </c>
      <c r="E84" s="171">
        <v>40162</v>
      </c>
    </row>
    <row r="85" spans="1:5" x14ac:dyDescent="0.2">
      <c r="A85">
        <v>277</v>
      </c>
      <c r="B85" t="s">
        <v>2022</v>
      </c>
      <c r="C85" t="s">
        <v>2023</v>
      </c>
      <c r="D85">
        <v>1</v>
      </c>
      <c r="E85" s="171">
        <v>39961</v>
      </c>
    </row>
    <row r="86" spans="1:5" x14ac:dyDescent="0.2">
      <c r="A86">
        <v>278</v>
      </c>
      <c r="B86" t="s">
        <v>2024</v>
      </c>
      <c r="C86" t="s">
        <v>2025</v>
      </c>
      <c r="D86">
        <v>1</v>
      </c>
      <c r="E86" s="171">
        <v>40224</v>
      </c>
    </row>
    <row r="87" spans="1:5" x14ac:dyDescent="0.2">
      <c r="A87">
        <v>279</v>
      </c>
      <c r="B87" t="s">
        <v>2026</v>
      </c>
      <c r="C87" t="s">
        <v>2027</v>
      </c>
      <c r="D87">
        <v>1</v>
      </c>
      <c r="E87" s="171">
        <v>39912</v>
      </c>
    </row>
    <row r="88" spans="1:5" x14ac:dyDescent="0.2">
      <c r="A88">
        <v>280</v>
      </c>
      <c r="B88" t="s">
        <v>2028</v>
      </c>
      <c r="C88" t="s">
        <v>2029</v>
      </c>
      <c r="D88">
        <v>1</v>
      </c>
      <c r="E88" s="171">
        <v>39953</v>
      </c>
    </row>
    <row r="89" spans="1:5" x14ac:dyDescent="0.2">
      <c r="A89">
        <v>281</v>
      </c>
      <c r="B89" t="s">
        <v>2030</v>
      </c>
      <c r="C89" t="s">
        <v>2031</v>
      </c>
      <c r="D89">
        <v>1</v>
      </c>
      <c r="E89" s="171">
        <v>40093</v>
      </c>
    </row>
    <row r="90" spans="1:5" x14ac:dyDescent="0.2">
      <c r="A90">
        <v>282</v>
      </c>
      <c r="B90" t="s">
        <v>2032</v>
      </c>
      <c r="C90" t="s">
        <v>2033</v>
      </c>
      <c r="D90">
        <v>1</v>
      </c>
      <c r="E90" s="171">
        <v>40032</v>
      </c>
    </row>
    <row r="91" spans="1:5" x14ac:dyDescent="0.2">
      <c r="A91">
        <v>283</v>
      </c>
      <c r="B91" t="s">
        <v>2034</v>
      </c>
      <c r="C91" t="s">
        <v>2035</v>
      </c>
      <c r="D91">
        <v>1</v>
      </c>
      <c r="E91" s="171">
        <v>40092</v>
      </c>
    </row>
    <row r="92" spans="1:5" x14ac:dyDescent="0.2">
      <c r="A92">
        <v>291</v>
      </c>
      <c r="B92" t="s">
        <v>261</v>
      </c>
      <c r="C92" t="s">
        <v>262</v>
      </c>
      <c r="D92">
        <v>2</v>
      </c>
      <c r="E92" s="171">
        <v>39725</v>
      </c>
    </row>
    <row r="93" spans="1:5" x14ac:dyDescent="0.2">
      <c r="A93">
        <v>292</v>
      </c>
      <c r="B93" t="s">
        <v>2036</v>
      </c>
      <c r="C93" t="s">
        <v>2037</v>
      </c>
      <c r="D93">
        <v>1</v>
      </c>
      <c r="E93" s="171">
        <v>40192</v>
      </c>
    </row>
    <row r="94" spans="1:5" x14ac:dyDescent="0.2">
      <c r="A94">
        <v>294</v>
      </c>
      <c r="B94" t="s">
        <v>263</v>
      </c>
      <c r="C94" t="s">
        <v>264</v>
      </c>
      <c r="D94">
        <v>2</v>
      </c>
      <c r="E94" s="171">
        <v>39787</v>
      </c>
    </row>
    <row r="95" spans="1:5" x14ac:dyDescent="0.2">
      <c r="A95">
        <v>300</v>
      </c>
      <c r="B95" t="s">
        <v>265</v>
      </c>
      <c r="C95" t="s">
        <v>266</v>
      </c>
      <c r="D95">
        <v>2</v>
      </c>
      <c r="E95" s="171">
        <v>39746</v>
      </c>
    </row>
    <row r="96" spans="1:5" x14ac:dyDescent="0.2">
      <c r="A96">
        <v>340</v>
      </c>
      <c r="B96" t="s">
        <v>267</v>
      </c>
      <c r="C96" t="s">
        <v>268</v>
      </c>
      <c r="D96">
        <v>2</v>
      </c>
      <c r="E96" s="171">
        <v>39876</v>
      </c>
    </row>
    <row r="97" spans="1:5" x14ac:dyDescent="0.2">
      <c r="A97">
        <v>341</v>
      </c>
      <c r="B97" t="s">
        <v>269</v>
      </c>
      <c r="C97" t="s">
        <v>270</v>
      </c>
      <c r="D97">
        <v>2</v>
      </c>
      <c r="E97" s="171">
        <v>39860</v>
      </c>
    </row>
    <row r="98" spans="1:5" x14ac:dyDescent="0.2">
      <c r="A98">
        <v>342</v>
      </c>
      <c r="B98" t="s">
        <v>271</v>
      </c>
      <c r="C98" t="s">
        <v>272</v>
      </c>
      <c r="D98">
        <v>2</v>
      </c>
      <c r="E98" s="171">
        <v>39714</v>
      </c>
    </row>
    <row r="99" spans="1:5" x14ac:dyDescent="0.2">
      <c r="A99">
        <v>343</v>
      </c>
      <c r="B99" t="s">
        <v>2038</v>
      </c>
      <c r="C99" t="s">
        <v>2039</v>
      </c>
      <c r="D99">
        <v>1</v>
      </c>
      <c r="E99" s="171">
        <v>40082</v>
      </c>
    </row>
    <row r="100" spans="1:5" x14ac:dyDescent="0.2">
      <c r="A100">
        <v>344</v>
      </c>
      <c r="B100" t="s">
        <v>2040</v>
      </c>
      <c r="C100" t="s">
        <v>2041</v>
      </c>
      <c r="D100">
        <v>1</v>
      </c>
      <c r="E100" s="171">
        <v>40180</v>
      </c>
    </row>
    <row r="101" spans="1:5" x14ac:dyDescent="0.2">
      <c r="A101">
        <v>345</v>
      </c>
      <c r="B101" t="s">
        <v>2042</v>
      </c>
      <c r="C101" t="s">
        <v>2043</v>
      </c>
      <c r="D101">
        <v>1</v>
      </c>
      <c r="E101" s="171">
        <v>40015</v>
      </c>
    </row>
    <row r="102" spans="1:5" x14ac:dyDescent="0.2">
      <c r="A102">
        <v>346</v>
      </c>
      <c r="B102" t="s">
        <v>2044</v>
      </c>
      <c r="C102" t="s">
        <v>2045</v>
      </c>
      <c r="D102">
        <v>2</v>
      </c>
      <c r="E102" s="171">
        <v>39714</v>
      </c>
    </row>
    <row r="103" spans="1:5" x14ac:dyDescent="0.2">
      <c r="A103">
        <v>362</v>
      </c>
      <c r="B103" t="s">
        <v>2046</v>
      </c>
      <c r="C103" t="s">
        <v>2047</v>
      </c>
      <c r="D103">
        <v>1</v>
      </c>
      <c r="E103" s="171">
        <v>40161</v>
      </c>
    </row>
    <row r="104" spans="1:5" x14ac:dyDescent="0.2">
      <c r="A104">
        <v>363</v>
      </c>
      <c r="B104" t="s">
        <v>2048</v>
      </c>
      <c r="C104" t="s">
        <v>2049</v>
      </c>
      <c r="D104">
        <v>1</v>
      </c>
      <c r="E104" s="171">
        <v>40210</v>
      </c>
    </row>
    <row r="105" spans="1:5" x14ac:dyDescent="0.2">
      <c r="A105">
        <v>371</v>
      </c>
      <c r="B105" t="s">
        <v>273</v>
      </c>
      <c r="C105" t="s">
        <v>274</v>
      </c>
      <c r="D105">
        <v>2</v>
      </c>
      <c r="E105" s="171">
        <v>39578</v>
      </c>
    </row>
    <row r="106" spans="1:5" x14ac:dyDescent="0.2">
      <c r="A106">
        <v>372</v>
      </c>
      <c r="B106" t="s">
        <v>2050</v>
      </c>
      <c r="C106" t="s">
        <v>2051</v>
      </c>
      <c r="D106">
        <v>1</v>
      </c>
      <c r="E106" s="171">
        <v>40159</v>
      </c>
    </row>
    <row r="107" spans="1:5" x14ac:dyDescent="0.2">
      <c r="A107">
        <v>382</v>
      </c>
      <c r="B107" t="s">
        <v>275</v>
      </c>
      <c r="C107" t="s">
        <v>276</v>
      </c>
      <c r="D107">
        <v>2</v>
      </c>
      <c r="E107" s="171">
        <v>39883</v>
      </c>
    </row>
    <row r="108" spans="1:5" x14ac:dyDescent="0.2">
      <c r="A108">
        <v>396</v>
      </c>
      <c r="B108" t="s">
        <v>2052</v>
      </c>
      <c r="C108" t="s">
        <v>2053</v>
      </c>
      <c r="D108">
        <v>1</v>
      </c>
      <c r="E108" s="171">
        <v>40013</v>
      </c>
    </row>
    <row r="109" spans="1:5" x14ac:dyDescent="0.2">
      <c r="A109">
        <v>403</v>
      </c>
      <c r="B109" t="s">
        <v>277</v>
      </c>
      <c r="C109" t="s">
        <v>278</v>
      </c>
      <c r="D109">
        <v>2</v>
      </c>
      <c r="E109" s="171">
        <v>39848</v>
      </c>
    </row>
    <row r="110" spans="1:5" x14ac:dyDescent="0.2">
      <c r="A110">
        <v>419</v>
      </c>
      <c r="B110" t="s">
        <v>279</v>
      </c>
      <c r="C110" t="s">
        <v>280</v>
      </c>
      <c r="D110">
        <v>2</v>
      </c>
      <c r="E110" s="171">
        <v>39566</v>
      </c>
    </row>
    <row r="111" spans="1:5" x14ac:dyDescent="0.2">
      <c r="A111">
        <v>421</v>
      </c>
      <c r="B111" t="s">
        <v>2054</v>
      </c>
      <c r="C111" t="s">
        <v>2055</v>
      </c>
      <c r="D111">
        <v>1</v>
      </c>
      <c r="E111" s="171">
        <v>40175</v>
      </c>
    </row>
    <row r="112" spans="1:5" x14ac:dyDescent="0.2">
      <c r="A112">
        <v>462</v>
      </c>
      <c r="B112" t="s">
        <v>2056</v>
      </c>
      <c r="C112" t="s">
        <v>2057</v>
      </c>
      <c r="D112">
        <v>1</v>
      </c>
      <c r="E112" s="171">
        <v>39986</v>
      </c>
    </row>
    <row r="113" spans="1:5" x14ac:dyDescent="0.2">
      <c r="A113">
        <v>476</v>
      </c>
      <c r="B113" t="s">
        <v>281</v>
      </c>
      <c r="C113" t="s">
        <v>282</v>
      </c>
      <c r="D113">
        <v>2</v>
      </c>
      <c r="E113" s="171">
        <v>39726</v>
      </c>
    </row>
    <row r="114" spans="1:5" x14ac:dyDescent="0.2">
      <c r="A114">
        <v>496</v>
      </c>
      <c r="B114" t="s">
        <v>283</v>
      </c>
      <c r="C114" t="s">
        <v>284</v>
      </c>
      <c r="D114">
        <v>2</v>
      </c>
      <c r="E114" s="171">
        <v>39713</v>
      </c>
    </row>
    <row r="115" spans="1:5" x14ac:dyDescent="0.2">
      <c r="A115">
        <v>497</v>
      </c>
      <c r="B115" t="s">
        <v>2058</v>
      </c>
      <c r="C115" t="s">
        <v>2059</v>
      </c>
      <c r="D115">
        <v>1</v>
      </c>
      <c r="E115" s="171">
        <v>39936</v>
      </c>
    </row>
    <row r="116" spans="1:5" x14ac:dyDescent="0.2">
      <c r="A116">
        <v>506</v>
      </c>
      <c r="B116" t="s">
        <v>285</v>
      </c>
      <c r="C116" t="s">
        <v>286</v>
      </c>
      <c r="D116">
        <v>2</v>
      </c>
      <c r="E116" s="171">
        <v>39746</v>
      </c>
    </row>
    <row r="117" spans="1:5" x14ac:dyDescent="0.2">
      <c r="A117">
        <v>507</v>
      </c>
      <c r="B117" t="s">
        <v>287</v>
      </c>
      <c r="C117" t="s">
        <v>288</v>
      </c>
      <c r="D117">
        <v>2</v>
      </c>
      <c r="E117" s="171">
        <v>39624</v>
      </c>
    </row>
    <row r="118" spans="1:5" x14ac:dyDescent="0.2">
      <c r="A118">
        <v>513</v>
      </c>
      <c r="B118" t="s">
        <v>289</v>
      </c>
      <c r="C118" t="s">
        <v>290</v>
      </c>
      <c r="D118">
        <v>2</v>
      </c>
      <c r="E118" s="171">
        <v>39558</v>
      </c>
    </row>
    <row r="119" spans="1:5" x14ac:dyDescent="0.2">
      <c r="A119">
        <v>514</v>
      </c>
      <c r="B119" t="s">
        <v>291</v>
      </c>
      <c r="C119" t="s">
        <v>292</v>
      </c>
      <c r="D119">
        <v>2</v>
      </c>
      <c r="E119" s="171">
        <v>39803</v>
      </c>
    </row>
    <row r="120" spans="1:5" x14ac:dyDescent="0.2">
      <c r="A120">
        <v>515</v>
      </c>
      <c r="B120" t="s">
        <v>293</v>
      </c>
      <c r="C120" t="s">
        <v>294</v>
      </c>
      <c r="D120">
        <v>2</v>
      </c>
      <c r="E120" s="171">
        <v>39765</v>
      </c>
    </row>
    <row r="121" spans="1:5" x14ac:dyDescent="0.2">
      <c r="A121">
        <v>527</v>
      </c>
      <c r="B121" t="s">
        <v>2060</v>
      </c>
      <c r="C121" t="s">
        <v>2061</v>
      </c>
      <c r="D121">
        <v>1</v>
      </c>
      <c r="E121" s="171">
        <v>40192</v>
      </c>
    </row>
    <row r="122" spans="1:5" x14ac:dyDescent="0.2">
      <c r="A122">
        <v>528</v>
      </c>
      <c r="B122" t="s">
        <v>2062</v>
      </c>
      <c r="C122" t="s">
        <v>2063</v>
      </c>
      <c r="D122">
        <v>1</v>
      </c>
      <c r="E122" s="171">
        <v>40014</v>
      </c>
    </row>
    <row r="123" spans="1:5" x14ac:dyDescent="0.2">
      <c r="A123">
        <v>529</v>
      </c>
      <c r="B123" t="s">
        <v>2064</v>
      </c>
      <c r="C123" t="s">
        <v>2065</v>
      </c>
      <c r="D123">
        <v>1</v>
      </c>
      <c r="E123" s="171">
        <v>40101</v>
      </c>
    </row>
    <row r="124" spans="1:5" x14ac:dyDescent="0.2">
      <c r="A124">
        <v>544</v>
      </c>
      <c r="B124" t="s">
        <v>295</v>
      </c>
      <c r="C124" t="s">
        <v>296</v>
      </c>
      <c r="D124">
        <v>2</v>
      </c>
      <c r="E124" s="171">
        <v>39757</v>
      </c>
    </row>
    <row r="125" spans="1:5" x14ac:dyDescent="0.2">
      <c r="A125">
        <v>545</v>
      </c>
      <c r="B125" t="s">
        <v>297</v>
      </c>
      <c r="C125" t="s">
        <v>298</v>
      </c>
      <c r="D125">
        <v>2</v>
      </c>
      <c r="E125" s="171">
        <v>39712</v>
      </c>
    </row>
    <row r="126" spans="1:5" x14ac:dyDescent="0.2">
      <c r="A126">
        <v>559</v>
      </c>
      <c r="B126" t="s">
        <v>2066</v>
      </c>
      <c r="C126" t="s">
        <v>2067</v>
      </c>
      <c r="D126">
        <v>1</v>
      </c>
      <c r="E126" s="171">
        <v>39940</v>
      </c>
    </row>
    <row r="127" spans="1:5" x14ac:dyDescent="0.2">
      <c r="A127">
        <v>564</v>
      </c>
      <c r="B127" t="s">
        <v>2068</v>
      </c>
      <c r="C127" t="s">
        <v>2069</v>
      </c>
      <c r="D127">
        <v>1</v>
      </c>
      <c r="E127" s="171">
        <v>40014</v>
      </c>
    </row>
    <row r="128" spans="1:5" x14ac:dyDescent="0.2">
      <c r="A128">
        <v>565</v>
      </c>
      <c r="B128" t="s">
        <v>299</v>
      </c>
      <c r="C128" t="s">
        <v>300</v>
      </c>
      <c r="D128">
        <v>2</v>
      </c>
      <c r="E128" s="171">
        <v>39648</v>
      </c>
    </row>
    <row r="129" spans="1:5" x14ac:dyDescent="0.2">
      <c r="A129">
        <v>566</v>
      </c>
      <c r="B129" t="s">
        <v>301</v>
      </c>
      <c r="C129" t="s">
        <v>302</v>
      </c>
      <c r="D129">
        <v>2</v>
      </c>
      <c r="E129" s="171">
        <v>39773</v>
      </c>
    </row>
    <row r="130" spans="1:5" x14ac:dyDescent="0.2">
      <c r="A130">
        <v>567</v>
      </c>
      <c r="B130" t="s">
        <v>303</v>
      </c>
      <c r="C130" t="s">
        <v>304</v>
      </c>
      <c r="D130">
        <v>2</v>
      </c>
      <c r="E130" s="171">
        <v>39596</v>
      </c>
    </row>
    <row r="131" spans="1:5" x14ac:dyDescent="0.2">
      <c r="A131">
        <v>568</v>
      </c>
      <c r="B131" t="s">
        <v>305</v>
      </c>
      <c r="C131" t="s">
        <v>306</v>
      </c>
      <c r="D131">
        <v>2</v>
      </c>
      <c r="E131" s="171">
        <v>39547</v>
      </c>
    </row>
    <row r="132" spans="1:5" x14ac:dyDescent="0.2">
      <c r="A132">
        <v>569</v>
      </c>
      <c r="B132" t="s">
        <v>307</v>
      </c>
      <c r="C132" t="s">
        <v>308</v>
      </c>
      <c r="D132">
        <v>2</v>
      </c>
      <c r="E132" s="171">
        <v>39758</v>
      </c>
    </row>
    <row r="133" spans="1:5" x14ac:dyDescent="0.2">
      <c r="A133">
        <v>570</v>
      </c>
      <c r="B133" t="s">
        <v>2070</v>
      </c>
      <c r="C133" t="s">
        <v>2071</v>
      </c>
      <c r="D133">
        <v>1</v>
      </c>
      <c r="E133" s="171">
        <v>40173</v>
      </c>
    </row>
    <row r="134" spans="1:5" x14ac:dyDescent="0.2">
      <c r="A134">
        <v>585</v>
      </c>
      <c r="B134" t="s">
        <v>2072</v>
      </c>
      <c r="C134" t="s">
        <v>2073</v>
      </c>
      <c r="D134">
        <v>1</v>
      </c>
      <c r="E134" s="171">
        <v>40253</v>
      </c>
    </row>
    <row r="135" spans="1:5" x14ac:dyDescent="0.2">
      <c r="A135">
        <v>586</v>
      </c>
      <c r="B135" t="s">
        <v>2074</v>
      </c>
      <c r="C135" t="s">
        <v>2075</v>
      </c>
      <c r="D135">
        <v>1</v>
      </c>
      <c r="E135" s="171">
        <v>39924</v>
      </c>
    </row>
    <row r="136" spans="1:5" x14ac:dyDescent="0.2">
      <c r="A136">
        <v>587</v>
      </c>
      <c r="B136" t="s">
        <v>2076</v>
      </c>
      <c r="C136" t="s">
        <v>2077</v>
      </c>
      <c r="D136">
        <v>1</v>
      </c>
      <c r="E136" s="171">
        <v>40097</v>
      </c>
    </row>
    <row r="137" spans="1:5" x14ac:dyDescent="0.2">
      <c r="A137">
        <v>588</v>
      </c>
      <c r="B137" t="s">
        <v>2078</v>
      </c>
      <c r="C137" t="s">
        <v>2079</v>
      </c>
      <c r="D137">
        <v>1</v>
      </c>
      <c r="E137" s="171">
        <v>40072</v>
      </c>
    </row>
    <row r="138" spans="1:5" x14ac:dyDescent="0.2">
      <c r="A138">
        <v>596</v>
      </c>
      <c r="B138" t="s">
        <v>2080</v>
      </c>
      <c r="C138" t="s">
        <v>2081</v>
      </c>
      <c r="D138">
        <v>2</v>
      </c>
      <c r="E138" s="171">
        <v>39807</v>
      </c>
    </row>
    <row r="139" spans="1:5" x14ac:dyDescent="0.2">
      <c r="A139">
        <v>603</v>
      </c>
      <c r="B139" t="s">
        <v>2082</v>
      </c>
      <c r="C139" t="s">
        <v>2083</v>
      </c>
      <c r="D139">
        <v>1</v>
      </c>
      <c r="E139" s="171">
        <v>40036</v>
      </c>
    </row>
    <row r="140" spans="1:5" x14ac:dyDescent="0.2">
      <c r="A140">
        <v>653</v>
      </c>
      <c r="B140" t="s">
        <v>2084</v>
      </c>
      <c r="C140" t="s">
        <v>2085</v>
      </c>
      <c r="D140">
        <v>1</v>
      </c>
      <c r="E140" s="171">
        <v>40163</v>
      </c>
    </row>
    <row r="141" spans="1:5" x14ac:dyDescent="0.2">
      <c r="A141">
        <v>654</v>
      </c>
      <c r="B141" t="s">
        <v>2086</v>
      </c>
      <c r="C141" t="s">
        <v>2087</v>
      </c>
      <c r="D141">
        <v>1</v>
      </c>
      <c r="E141" s="171">
        <v>40029</v>
      </c>
    </row>
    <row r="142" spans="1:5" x14ac:dyDescent="0.2">
      <c r="A142">
        <v>655</v>
      </c>
      <c r="B142" t="s">
        <v>2088</v>
      </c>
      <c r="C142" t="s">
        <v>2089</v>
      </c>
      <c r="D142">
        <v>1</v>
      </c>
      <c r="E142" s="171">
        <v>40079</v>
      </c>
    </row>
    <row r="143" spans="1:5" x14ac:dyDescent="0.2">
      <c r="A143">
        <v>664</v>
      </c>
      <c r="B143" t="s">
        <v>309</v>
      </c>
      <c r="C143" t="s">
        <v>310</v>
      </c>
      <c r="D143">
        <v>2</v>
      </c>
      <c r="E143" s="171">
        <v>39680</v>
      </c>
    </row>
    <row r="144" spans="1:5" x14ac:dyDescent="0.2">
      <c r="A144">
        <v>665</v>
      </c>
      <c r="B144" t="s">
        <v>311</v>
      </c>
      <c r="C144" t="s">
        <v>312</v>
      </c>
      <c r="D144">
        <v>2</v>
      </c>
      <c r="E144" s="171">
        <v>39837</v>
      </c>
    </row>
    <row r="145" spans="1:5" x14ac:dyDescent="0.2">
      <c r="A145">
        <v>666</v>
      </c>
      <c r="B145" t="s">
        <v>313</v>
      </c>
      <c r="C145" t="s">
        <v>314</v>
      </c>
      <c r="D145">
        <v>2</v>
      </c>
      <c r="E145" s="171">
        <v>39702</v>
      </c>
    </row>
    <row r="146" spans="1:5" x14ac:dyDescent="0.2">
      <c r="A146">
        <v>667</v>
      </c>
      <c r="B146" t="s">
        <v>315</v>
      </c>
      <c r="C146" t="s">
        <v>316</v>
      </c>
      <c r="D146">
        <v>2</v>
      </c>
      <c r="E146" s="171">
        <v>39612</v>
      </c>
    </row>
    <row r="147" spans="1:5" x14ac:dyDescent="0.2">
      <c r="A147">
        <v>668</v>
      </c>
      <c r="B147" t="s">
        <v>2090</v>
      </c>
      <c r="C147" t="s">
        <v>2091</v>
      </c>
      <c r="D147">
        <v>1</v>
      </c>
      <c r="E147" s="171">
        <v>40088</v>
      </c>
    </row>
    <row r="148" spans="1:5" x14ac:dyDescent="0.2">
      <c r="A148">
        <v>669</v>
      </c>
      <c r="B148" t="s">
        <v>2092</v>
      </c>
      <c r="C148" t="s">
        <v>2093</v>
      </c>
      <c r="D148">
        <v>1</v>
      </c>
      <c r="E148" s="171">
        <v>40092</v>
      </c>
    </row>
    <row r="149" spans="1:5" x14ac:dyDescent="0.2">
      <c r="A149">
        <v>676</v>
      </c>
      <c r="B149" t="s">
        <v>317</v>
      </c>
      <c r="C149" t="s">
        <v>318</v>
      </c>
      <c r="D149">
        <v>2</v>
      </c>
      <c r="E149" s="171">
        <v>39636</v>
      </c>
    </row>
    <row r="150" spans="1:5" x14ac:dyDescent="0.2">
      <c r="A150">
        <v>677</v>
      </c>
      <c r="B150" t="s">
        <v>319</v>
      </c>
      <c r="C150" t="s">
        <v>320</v>
      </c>
      <c r="D150">
        <v>2</v>
      </c>
      <c r="E150" s="171">
        <v>39878</v>
      </c>
    </row>
    <row r="151" spans="1:5" x14ac:dyDescent="0.2">
      <c r="A151">
        <v>678</v>
      </c>
      <c r="B151" t="s">
        <v>321</v>
      </c>
      <c r="C151" t="s">
        <v>322</v>
      </c>
      <c r="D151">
        <v>2</v>
      </c>
      <c r="E151" s="171">
        <v>39678</v>
      </c>
    </row>
    <row r="152" spans="1:5" x14ac:dyDescent="0.2">
      <c r="A152">
        <v>680</v>
      </c>
      <c r="B152" t="s">
        <v>2094</v>
      </c>
      <c r="C152" t="s">
        <v>2095</v>
      </c>
      <c r="D152">
        <v>1</v>
      </c>
      <c r="E152" s="171">
        <v>40110</v>
      </c>
    </row>
    <row r="153" spans="1:5" x14ac:dyDescent="0.2">
      <c r="A153">
        <v>681</v>
      </c>
      <c r="B153" t="s">
        <v>2096</v>
      </c>
      <c r="C153" t="s">
        <v>2097</v>
      </c>
      <c r="D153">
        <v>1</v>
      </c>
      <c r="E153" s="171">
        <v>39941</v>
      </c>
    </row>
    <row r="154" spans="1:5" x14ac:dyDescent="0.2">
      <c r="A154">
        <v>682</v>
      </c>
      <c r="B154" t="s">
        <v>2098</v>
      </c>
      <c r="C154" t="s">
        <v>2099</v>
      </c>
      <c r="D154">
        <v>1</v>
      </c>
      <c r="E154" s="171">
        <v>40172</v>
      </c>
    </row>
    <row r="155" spans="1:5" x14ac:dyDescent="0.2">
      <c r="A155">
        <v>683</v>
      </c>
      <c r="B155" t="s">
        <v>2100</v>
      </c>
      <c r="C155" t="s">
        <v>2101</v>
      </c>
      <c r="D155">
        <v>1</v>
      </c>
      <c r="E155" s="171">
        <v>40166</v>
      </c>
    </row>
    <row r="156" spans="1:5" x14ac:dyDescent="0.2">
      <c r="A156">
        <v>720</v>
      </c>
      <c r="B156" t="s">
        <v>2102</v>
      </c>
      <c r="C156" t="s">
        <v>2103</v>
      </c>
      <c r="D156">
        <v>1</v>
      </c>
      <c r="E156" s="171">
        <v>39980</v>
      </c>
    </row>
    <row r="157" spans="1:5" x14ac:dyDescent="0.2">
      <c r="A157">
        <v>738</v>
      </c>
      <c r="B157" t="s">
        <v>323</v>
      </c>
      <c r="C157" t="s">
        <v>324</v>
      </c>
      <c r="D157">
        <v>2</v>
      </c>
      <c r="E157" s="171">
        <v>39596</v>
      </c>
    </row>
    <row r="158" spans="1:5" x14ac:dyDescent="0.2">
      <c r="A158">
        <v>739</v>
      </c>
      <c r="B158" t="s">
        <v>325</v>
      </c>
      <c r="C158" t="s">
        <v>326</v>
      </c>
      <c r="D158">
        <v>2</v>
      </c>
      <c r="E158" s="171">
        <v>39851</v>
      </c>
    </row>
    <row r="159" spans="1:5" x14ac:dyDescent="0.2">
      <c r="A159">
        <v>760</v>
      </c>
      <c r="B159" t="s">
        <v>327</v>
      </c>
      <c r="C159" t="s">
        <v>328</v>
      </c>
      <c r="D159">
        <v>2</v>
      </c>
      <c r="E159" s="171">
        <v>39590</v>
      </c>
    </row>
    <row r="160" spans="1:5" x14ac:dyDescent="0.2">
      <c r="A160">
        <v>762</v>
      </c>
      <c r="B160" t="s">
        <v>2104</v>
      </c>
      <c r="C160" t="s">
        <v>2105</v>
      </c>
      <c r="D160">
        <v>2</v>
      </c>
      <c r="E160" s="171">
        <v>39794</v>
      </c>
    </row>
    <row r="161" spans="1:5" x14ac:dyDescent="0.2">
      <c r="A161">
        <v>763</v>
      </c>
      <c r="B161" t="s">
        <v>2106</v>
      </c>
      <c r="C161" t="s">
        <v>2107</v>
      </c>
      <c r="D161">
        <v>1</v>
      </c>
      <c r="E161" s="171">
        <v>40120</v>
      </c>
    </row>
    <row r="162" spans="1:5" x14ac:dyDescent="0.2">
      <c r="A162">
        <v>764</v>
      </c>
      <c r="B162" t="s">
        <v>2108</v>
      </c>
      <c r="C162" t="s">
        <v>2109</v>
      </c>
      <c r="D162">
        <v>1</v>
      </c>
      <c r="E162" s="171">
        <v>40061</v>
      </c>
    </row>
    <row r="163" spans="1:5" x14ac:dyDescent="0.2">
      <c r="A163">
        <v>765</v>
      </c>
      <c r="B163" t="s">
        <v>2110</v>
      </c>
      <c r="C163" t="s">
        <v>2111</v>
      </c>
      <c r="D163">
        <v>1</v>
      </c>
      <c r="E163" s="171">
        <v>40134</v>
      </c>
    </row>
    <row r="164" spans="1:5" x14ac:dyDescent="0.2">
      <c r="A164">
        <v>779</v>
      </c>
      <c r="B164" t="s">
        <v>2112</v>
      </c>
      <c r="C164" t="s">
        <v>2113</v>
      </c>
      <c r="D164">
        <v>1</v>
      </c>
      <c r="E164" s="171">
        <v>40137</v>
      </c>
    </row>
    <row r="165" spans="1:5" x14ac:dyDescent="0.2">
      <c r="A165">
        <v>784</v>
      </c>
      <c r="B165" t="s">
        <v>329</v>
      </c>
      <c r="C165" t="s">
        <v>330</v>
      </c>
      <c r="D165">
        <v>2</v>
      </c>
      <c r="E165" s="171">
        <v>39903</v>
      </c>
    </row>
    <row r="166" spans="1:5" x14ac:dyDescent="0.2">
      <c r="A166">
        <v>785</v>
      </c>
      <c r="B166" t="s">
        <v>331</v>
      </c>
      <c r="C166" t="s">
        <v>332</v>
      </c>
      <c r="D166">
        <v>2</v>
      </c>
      <c r="E166" s="171">
        <v>39673</v>
      </c>
    </row>
    <row r="167" spans="1:5" x14ac:dyDescent="0.2">
      <c r="A167">
        <v>786</v>
      </c>
      <c r="B167" t="s">
        <v>333</v>
      </c>
      <c r="C167" t="s">
        <v>334</v>
      </c>
      <c r="D167">
        <v>2</v>
      </c>
      <c r="E167" s="171">
        <v>39680</v>
      </c>
    </row>
    <row r="168" spans="1:5" x14ac:dyDescent="0.2">
      <c r="A168">
        <v>787</v>
      </c>
      <c r="B168" t="s">
        <v>335</v>
      </c>
      <c r="C168" t="s">
        <v>336</v>
      </c>
      <c r="D168">
        <v>2</v>
      </c>
      <c r="E168" s="171">
        <v>39902</v>
      </c>
    </row>
    <row r="169" spans="1:5" x14ac:dyDescent="0.2">
      <c r="A169">
        <v>788</v>
      </c>
      <c r="B169" t="s">
        <v>337</v>
      </c>
      <c r="C169" t="s">
        <v>338</v>
      </c>
      <c r="D169">
        <v>2</v>
      </c>
      <c r="E169" s="171">
        <v>39791</v>
      </c>
    </row>
    <row r="170" spans="1:5" x14ac:dyDescent="0.2">
      <c r="A170">
        <v>789</v>
      </c>
      <c r="B170" t="s">
        <v>2114</v>
      </c>
      <c r="C170" t="s">
        <v>2115</v>
      </c>
      <c r="D170">
        <v>1</v>
      </c>
      <c r="E170" s="171">
        <v>39995</v>
      </c>
    </row>
    <row r="171" spans="1:5" x14ac:dyDescent="0.2">
      <c r="A171">
        <v>790</v>
      </c>
      <c r="B171" t="s">
        <v>2116</v>
      </c>
      <c r="C171" t="s">
        <v>2117</v>
      </c>
      <c r="D171">
        <v>1</v>
      </c>
      <c r="E171" s="171">
        <v>40102</v>
      </c>
    </row>
    <row r="172" spans="1:5" x14ac:dyDescent="0.2">
      <c r="A172">
        <v>806</v>
      </c>
      <c r="B172" t="s">
        <v>2118</v>
      </c>
      <c r="C172" t="s">
        <v>2119</v>
      </c>
      <c r="D172">
        <v>1</v>
      </c>
      <c r="E172" s="171">
        <v>40225</v>
      </c>
    </row>
    <row r="173" spans="1:5" x14ac:dyDescent="0.2">
      <c r="A173">
        <v>911</v>
      </c>
      <c r="B173" t="s">
        <v>339</v>
      </c>
      <c r="C173" t="s">
        <v>340</v>
      </c>
      <c r="D173">
        <v>2</v>
      </c>
      <c r="E173" s="171">
        <v>39618</v>
      </c>
    </row>
    <row r="174" spans="1:5" x14ac:dyDescent="0.2">
      <c r="A174">
        <v>912</v>
      </c>
      <c r="B174" t="s">
        <v>2120</v>
      </c>
      <c r="C174" t="s">
        <v>2121</v>
      </c>
      <c r="D174">
        <v>1</v>
      </c>
      <c r="E174" s="171">
        <v>40179</v>
      </c>
    </row>
    <row r="175" spans="1:5" x14ac:dyDescent="0.2">
      <c r="A175">
        <v>913</v>
      </c>
      <c r="B175" t="s">
        <v>2122</v>
      </c>
      <c r="C175" t="s">
        <v>2123</v>
      </c>
      <c r="D175">
        <v>1</v>
      </c>
      <c r="E175" s="171">
        <v>40123</v>
      </c>
    </row>
    <row r="176" spans="1:5" x14ac:dyDescent="0.2">
      <c r="A176">
        <v>914</v>
      </c>
      <c r="B176" t="s">
        <v>2124</v>
      </c>
      <c r="C176" t="s">
        <v>2125</v>
      </c>
      <c r="D176">
        <v>1</v>
      </c>
      <c r="E176" s="171">
        <v>40204</v>
      </c>
    </row>
    <row r="177" spans="1:5" x14ac:dyDescent="0.2">
      <c r="A177">
        <v>915</v>
      </c>
      <c r="B177" t="s">
        <v>2126</v>
      </c>
      <c r="C177" t="s">
        <v>2127</v>
      </c>
      <c r="D177">
        <v>1</v>
      </c>
      <c r="E177" s="171">
        <v>40052</v>
      </c>
    </row>
    <row r="178" spans="1:5" x14ac:dyDescent="0.2">
      <c r="A178">
        <v>916</v>
      </c>
      <c r="B178" t="s">
        <v>2128</v>
      </c>
      <c r="C178" t="s">
        <v>2129</v>
      </c>
      <c r="D178">
        <v>1</v>
      </c>
      <c r="E178" s="171">
        <v>39997</v>
      </c>
    </row>
    <row r="179" spans="1:5" x14ac:dyDescent="0.2">
      <c r="A179">
        <v>917</v>
      </c>
      <c r="B179" t="s">
        <v>2130</v>
      </c>
      <c r="C179" t="s">
        <v>2131</v>
      </c>
      <c r="D179">
        <v>1</v>
      </c>
      <c r="E179" s="171">
        <v>40268</v>
      </c>
    </row>
    <row r="180" spans="1:5" x14ac:dyDescent="0.2">
      <c r="A180">
        <v>918</v>
      </c>
      <c r="B180" t="s">
        <v>2132</v>
      </c>
      <c r="C180" t="s">
        <v>2133</v>
      </c>
      <c r="D180">
        <v>1</v>
      </c>
      <c r="E180" s="171">
        <v>40239</v>
      </c>
    </row>
    <row r="181" spans="1:5" x14ac:dyDescent="0.2">
      <c r="A181">
        <v>924</v>
      </c>
      <c r="B181" t="s">
        <v>2134</v>
      </c>
      <c r="C181" t="s">
        <v>2135</v>
      </c>
      <c r="D181">
        <v>1</v>
      </c>
      <c r="E181" s="171">
        <v>40214</v>
      </c>
    </row>
    <row r="182" spans="1:5" x14ac:dyDescent="0.2">
      <c r="A182">
        <v>932</v>
      </c>
      <c r="B182" t="s">
        <v>341</v>
      </c>
      <c r="C182" t="s">
        <v>342</v>
      </c>
      <c r="D182">
        <v>2</v>
      </c>
      <c r="E182" s="171">
        <v>39804</v>
      </c>
    </row>
    <row r="183" spans="1:5" x14ac:dyDescent="0.2">
      <c r="A183">
        <v>934</v>
      </c>
      <c r="B183" t="s">
        <v>786</v>
      </c>
      <c r="C183" t="s">
        <v>787</v>
      </c>
      <c r="D183">
        <v>2</v>
      </c>
      <c r="E183" s="171">
        <v>39713</v>
      </c>
    </row>
    <row r="184" spans="1:5" x14ac:dyDescent="0.2">
      <c r="A184">
        <v>935</v>
      </c>
      <c r="B184" t="s">
        <v>343</v>
      </c>
      <c r="C184" t="s">
        <v>344</v>
      </c>
      <c r="D184">
        <v>1</v>
      </c>
      <c r="E184" s="171">
        <v>39652</v>
      </c>
    </row>
    <row r="185" spans="1:5" x14ac:dyDescent="0.2">
      <c r="A185">
        <v>936</v>
      </c>
      <c r="B185" t="s">
        <v>345</v>
      </c>
      <c r="C185" t="s">
        <v>346</v>
      </c>
      <c r="D185">
        <v>2</v>
      </c>
      <c r="E185" s="171">
        <v>39903</v>
      </c>
    </row>
    <row r="186" spans="1:5" x14ac:dyDescent="0.2">
      <c r="A186">
        <v>937</v>
      </c>
      <c r="B186" t="s">
        <v>347</v>
      </c>
      <c r="C186" t="s">
        <v>348</v>
      </c>
      <c r="D186">
        <v>2</v>
      </c>
      <c r="E186" s="171">
        <v>39744</v>
      </c>
    </row>
    <row r="187" spans="1:5" x14ac:dyDescent="0.2">
      <c r="A187">
        <v>938</v>
      </c>
      <c r="B187" t="s">
        <v>349</v>
      </c>
      <c r="C187" t="s">
        <v>350</v>
      </c>
      <c r="D187">
        <v>2</v>
      </c>
      <c r="E187" s="171">
        <v>39840</v>
      </c>
    </row>
    <row r="188" spans="1:5" x14ac:dyDescent="0.2">
      <c r="A188">
        <v>939</v>
      </c>
      <c r="B188" t="s">
        <v>351</v>
      </c>
      <c r="C188" t="s">
        <v>352</v>
      </c>
      <c r="D188">
        <v>2</v>
      </c>
      <c r="E188" s="171">
        <v>39770</v>
      </c>
    </row>
    <row r="189" spans="1:5" x14ac:dyDescent="0.2">
      <c r="A189">
        <v>940</v>
      </c>
      <c r="B189" t="s">
        <v>353</v>
      </c>
      <c r="C189" t="s">
        <v>354</v>
      </c>
      <c r="D189">
        <v>2</v>
      </c>
      <c r="E189" s="171">
        <v>39840</v>
      </c>
    </row>
    <row r="190" spans="1:5" x14ac:dyDescent="0.2">
      <c r="A190">
        <v>1006</v>
      </c>
      <c r="B190" t="s">
        <v>2136</v>
      </c>
      <c r="C190" t="s">
        <v>2137</v>
      </c>
      <c r="D190">
        <v>1</v>
      </c>
      <c r="E190" s="171">
        <v>40034</v>
      </c>
    </row>
    <row r="191" spans="1:5" x14ac:dyDescent="0.2">
      <c r="A191">
        <v>1007</v>
      </c>
      <c r="B191" t="s">
        <v>2138</v>
      </c>
      <c r="C191" t="s">
        <v>2139</v>
      </c>
      <c r="D191">
        <v>1</v>
      </c>
      <c r="E191" s="171">
        <v>39916</v>
      </c>
    </row>
    <row r="192" spans="1:5" x14ac:dyDescent="0.2">
      <c r="A192">
        <v>1008</v>
      </c>
      <c r="B192" t="s">
        <v>2140</v>
      </c>
      <c r="C192" t="s">
        <v>2141</v>
      </c>
      <c r="D192">
        <v>1</v>
      </c>
      <c r="E192" s="171">
        <v>39905</v>
      </c>
    </row>
    <row r="193" spans="1:5" x14ac:dyDescent="0.2">
      <c r="A193">
        <v>1009</v>
      </c>
      <c r="B193" t="s">
        <v>2142</v>
      </c>
      <c r="C193" t="s">
        <v>2143</v>
      </c>
      <c r="D193">
        <v>1</v>
      </c>
      <c r="E193" s="171">
        <v>40084</v>
      </c>
    </row>
    <row r="194" spans="1:5" x14ac:dyDescent="0.2">
      <c r="A194">
        <v>1013</v>
      </c>
      <c r="B194" t="s">
        <v>355</v>
      </c>
      <c r="C194" t="s">
        <v>356</v>
      </c>
      <c r="D194">
        <v>2</v>
      </c>
      <c r="E194" s="171">
        <v>39740</v>
      </c>
    </row>
    <row r="195" spans="1:5" x14ac:dyDescent="0.2">
      <c r="A195">
        <v>1014</v>
      </c>
      <c r="B195" t="s">
        <v>357</v>
      </c>
      <c r="C195" t="s">
        <v>358</v>
      </c>
      <c r="D195">
        <v>2</v>
      </c>
      <c r="E195" s="171">
        <v>39665</v>
      </c>
    </row>
    <row r="196" spans="1:5" x14ac:dyDescent="0.2">
      <c r="A196">
        <v>1015</v>
      </c>
      <c r="B196" t="s">
        <v>359</v>
      </c>
      <c r="C196" t="s">
        <v>360</v>
      </c>
      <c r="D196">
        <v>2</v>
      </c>
      <c r="E196" s="171">
        <v>39716</v>
      </c>
    </row>
    <row r="197" spans="1:5" x14ac:dyDescent="0.2">
      <c r="A197">
        <v>1016</v>
      </c>
      <c r="B197" t="s">
        <v>2144</v>
      </c>
      <c r="C197" t="s">
        <v>2145</v>
      </c>
      <c r="D197">
        <v>2</v>
      </c>
      <c r="E197" s="171">
        <v>39818</v>
      </c>
    </row>
    <row r="198" spans="1:5" x14ac:dyDescent="0.2">
      <c r="A198">
        <v>1022</v>
      </c>
      <c r="B198" t="s">
        <v>361</v>
      </c>
      <c r="C198" t="s">
        <v>362</v>
      </c>
      <c r="D198">
        <v>2</v>
      </c>
      <c r="E198" s="171">
        <v>39683</v>
      </c>
    </row>
    <row r="199" spans="1:5" x14ac:dyDescent="0.2">
      <c r="A199">
        <v>1023</v>
      </c>
      <c r="B199" t="s">
        <v>363</v>
      </c>
      <c r="C199" t="s">
        <v>364</v>
      </c>
      <c r="D199">
        <v>2</v>
      </c>
      <c r="E199" s="171">
        <v>39735</v>
      </c>
    </row>
    <row r="200" spans="1:5" x14ac:dyDescent="0.2">
      <c r="A200">
        <v>1024</v>
      </c>
      <c r="B200" t="s">
        <v>365</v>
      </c>
      <c r="C200" t="s">
        <v>366</v>
      </c>
      <c r="D200">
        <v>2</v>
      </c>
      <c r="E200" s="171">
        <v>39625</v>
      </c>
    </row>
    <row r="201" spans="1:5" x14ac:dyDescent="0.2">
      <c r="A201">
        <v>1027</v>
      </c>
      <c r="B201" t="s">
        <v>2146</v>
      </c>
      <c r="C201" t="s">
        <v>862</v>
      </c>
      <c r="D201">
        <v>1</v>
      </c>
      <c r="E201" s="171">
        <v>40049</v>
      </c>
    </row>
    <row r="202" spans="1:5" x14ac:dyDescent="0.2">
      <c r="A202">
        <v>1031</v>
      </c>
      <c r="B202" t="s">
        <v>2147</v>
      </c>
      <c r="C202" t="s">
        <v>2148</v>
      </c>
      <c r="D202">
        <v>1</v>
      </c>
      <c r="E202" s="171">
        <v>40162</v>
      </c>
    </row>
    <row r="203" spans="1:5" x14ac:dyDescent="0.2">
      <c r="A203">
        <v>1032</v>
      </c>
      <c r="B203" t="s">
        <v>2149</v>
      </c>
      <c r="C203" t="s">
        <v>2150</v>
      </c>
      <c r="D203">
        <v>1</v>
      </c>
      <c r="E203" s="171">
        <v>40172</v>
      </c>
    </row>
    <row r="204" spans="1:5" x14ac:dyDescent="0.2">
      <c r="A204">
        <v>1055</v>
      </c>
      <c r="B204" t="s">
        <v>367</v>
      </c>
      <c r="C204" t="s">
        <v>368</v>
      </c>
      <c r="D204">
        <v>2</v>
      </c>
      <c r="E204" s="171">
        <v>39627</v>
      </c>
    </row>
    <row r="205" spans="1:5" x14ac:dyDescent="0.2">
      <c r="A205">
        <v>1056</v>
      </c>
      <c r="B205" t="s">
        <v>369</v>
      </c>
      <c r="C205" t="s">
        <v>370</v>
      </c>
      <c r="D205">
        <v>2</v>
      </c>
      <c r="E205" s="171">
        <v>39675</v>
      </c>
    </row>
    <row r="206" spans="1:5" x14ac:dyDescent="0.2">
      <c r="A206">
        <v>1057</v>
      </c>
      <c r="B206" t="s">
        <v>2151</v>
      </c>
      <c r="C206" t="s">
        <v>2152</v>
      </c>
      <c r="D206">
        <v>1</v>
      </c>
      <c r="E206" s="171">
        <v>39972</v>
      </c>
    </row>
    <row r="207" spans="1:5" x14ac:dyDescent="0.2">
      <c r="A207">
        <v>1058</v>
      </c>
      <c r="B207" t="s">
        <v>2153</v>
      </c>
      <c r="C207" t="s">
        <v>2154</v>
      </c>
      <c r="D207">
        <v>1</v>
      </c>
      <c r="E207" s="171">
        <v>40177</v>
      </c>
    </row>
    <row r="208" spans="1:5" x14ac:dyDescent="0.2">
      <c r="A208">
        <v>1059</v>
      </c>
      <c r="B208" t="s">
        <v>2155</v>
      </c>
      <c r="C208" t="s">
        <v>2156</v>
      </c>
      <c r="D208">
        <v>1</v>
      </c>
      <c r="E208" s="171">
        <v>40232</v>
      </c>
    </row>
    <row r="209" spans="1:5" x14ac:dyDescent="0.2">
      <c r="A209">
        <v>1060</v>
      </c>
      <c r="B209" t="s">
        <v>2157</v>
      </c>
      <c r="C209" t="s">
        <v>2158</v>
      </c>
      <c r="D209">
        <v>1</v>
      </c>
      <c r="E209" s="171">
        <v>40121</v>
      </c>
    </row>
    <row r="210" spans="1:5" x14ac:dyDescent="0.2">
      <c r="A210">
        <v>1061</v>
      </c>
      <c r="B210" t="s">
        <v>2159</v>
      </c>
      <c r="C210" t="s">
        <v>2160</v>
      </c>
      <c r="D210">
        <v>1</v>
      </c>
      <c r="E210" s="171">
        <v>40147</v>
      </c>
    </row>
    <row r="211" spans="1:5" x14ac:dyDescent="0.2">
      <c r="A211">
        <v>1062</v>
      </c>
      <c r="B211" t="s">
        <v>2161</v>
      </c>
      <c r="C211" t="s">
        <v>2162</v>
      </c>
      <c r="D211">
        <v>1</v>
      </c>
      <c r="E211" s="171">
        <v>39951</v>
      </c>
    </row>
    <row r="212" spans="1:5" x14ac:dyDescent="0.2">
      <c r="A212">
        <v>1071</v>
      </c>
      <c r="B212" t="s">
        <v>2163</v>
      </c>
      <c r="C212" t="s">
        <v>2164</v>
      </c>
      <c r="D212">
        <v>1</v>
      </c>
      <c r="E212" s="171">
        <v>40188</v>
      </c>
    </row>
    <row r="213" spans="1:5" x14ac:dyDescent="0.2">
      <c r="A213">
        <v>1072</v>
      </c>
      <c r="B213" t="s">
        <v>2165</v>
      </c>
      <c r="C213" t="s">
        <v>2166</v>
      </c>
      <c r="D213">
        <v>1</v>
      </c>
      <c r="E213" s="171">
        <v>40151</v>
      </c>
    </row>
    <row r="214" spans="1:5" x14ac:dyDescent="0.2">
      <c r="A214">
        <v>1073</v>
      </c>
      <c r="B214" t="s">
        <v>2167</v>
      </c>
      <c r="C214" t="s">
        <v>2168</v>
      </c>
      <c r="D214">
        <v>1</v>
      </c>
      <c r="E214" s="171">
        <v>39952</v>
      </c>
    </row>
    <row r="215" spans="1:5" x14ac:dyDescent="0.2">
      <c r="A215">
        <v>1076</v>
      </c>
      <c r="B215" t="s">
        <v>371</v>
      </c>
      <c r="C215" t="s">
        <v>372</v>
      </c>
      <c r="D215">
        <v>2</v>
      </c>
      <c r="E215" s="171">
        <v>39777</v>
      </c>
    </row>
    <row r="216" spans="1:5" x14ac:dyDescent="0.2">
      <c r="A216">
        <v>1078</v>
      </c>
      <c r="B216" t="s">
        <v>2169</v>
      </c>
      <c r="C216" t="s">
        <v>2170</v>
      </c>
      <c r="D216">
        <v>2</v>
      </c>
      <c r="E216" s="171">
        <v>39722</v>
      </c>
    </row>
    <row r="217" spans="1:5" x14ac:dyDescent="0.2">
      <c r="A217">
        <v>1079</v>
      </c>
      <c r="B217" t="s">
        <v>2171</v>
      </c>
      <c r="C217" t="s">
        <v>2172</v>
      </c>
      <c r="D217">
        <v>1</v>
      </c>
      <c r="E217" s="171">
        <v>39984</v>
      </c>
    </row>
    <row r="218" spans="1:5" x14ac:dyDescent="0.2">
      <c r="A218">
        <v>1080</v>
      </c>
      <c r="B218" t="s">
        <v>2173</v>
      </c>
      <c r="C218" t="s">
        <v>2174</v>
      </c>
      <c r="D218">
        <v>1</v>
      </c>
      <c r="E218" s="171">
        <v>40200</v>
      </c>
    </row>
    <row r="219" spans="1:5" x14ac:dyDescent="0.2">
      <c r="A219">
        <v>1081</v>
      </c>
      <c r="B219" t="s">
        <v>2175</v>
      </c>
      <c r="C219" t="s">
        <v>2176</v>
      </c>
      <c r="D219">
        <v>1</v>
      </c>
      <c r="E219" s="171">
        <v>39974</v>
      </c>
    </row>
    <row r="220" spans="1:5" x14ac:dyDescent="0.2">
      <c r="A220">
        <v>1083</v>
      </c>
      <c r="B220" t="s">
        <v>2177</v>
      </c>
      <c r="C220" t="s">
        <v>2178</v>
      </c>
      <c r="D220">
        <v>1</v>
      </c>
      <c r="E220" s="171">
        <v>39966</v>
      </c>
    </row>
    <row r="221" spans="1:5" x14ac:dyDescent="0.2">
      <c r="A221">
        <v>1084</v>
      </c>
      <c r="B221" t="s">
        <v>2179</v>
      </c>
      <c r="C221" t="s">
        <v>2180</v>
      </c>
      <c r="D221">
        <v>1</v>
      </c>
      <c r="E221" s="171">
        <v>40221</v>
      </c>
    </row>
    <row r="222" spans="1:5" x14ac:dyDescent="0.2">
      <c r="A222">
        <v>1085</v>
      </c>
      <c r="B222" t="s">
        <v>2181</v>
      </c>
      <c r="C222" t="s">
        <v>2182</v>
      </c>
      <c r="D222">
        <v>1</v>
      </c>
      <c r="E222" s="171">
        <v>40174</v>
      </c>
    </row>
    <row r="223" spans="1:5" x14ac:dyDescent="0.2">
      <c r="A223">
        <v>1086</v>
      </c>
      <c r="B223" t="s">
        <v>2183</v>
      </c>
      <c r="C223" t="s">
        <v>2184</v>
      </c>
      <c r="D223">
        <v>1</v>
      </c>
      <c r="E223" s="171">
        <v>40253</v>
      </c>
    </row>
    <row r="224" spans="1:5" x14ac:dyDescent="0.2">
      <c r="A224">
        <v>1093</v>
      </c>
      <c r="B224" t="s">
        <v>373</v>
      </c>
      <c r="C224" t="s">
        <v>374</v>
      </c>
      <c r="D224">
        <v>2</v>
      </c>
      <c r="E224" s="171">
        <v>39709</v>
      </c>
    </row>
    <row r="225" spans="1:5" x14ac:dyDescent="0.2">
      <c r="A225">
        <v>1094</v>
      </c>
      <c r="B225" t="s">
        <v>375</v>
      </c>
      <c r="C225" t="s">
        <v>376</v>
      </c>
      <c r="D225">
        <v>2</v>
      </c>
      <c r="E225" s="171">
        <v>39822</v>
      </c>
    </row>
    <row r="226" spans="1:5" x14ac:dyDescent="0.2">
      <c r="A226">
        <v>1095</v>
      </c>
      <c r="B226" t="s">
        <v>377</v>
      </c>
      <c r="C226" t="s">
        <v>378</v>
      </c>
      <c r="D226">
        <v>2</v>
      </c>
      <c r="E226" s="171">
        <v>39668</v>
      </c>
    </row>
    <row r="227" spans="1:5" x14ac:dyDescent="0.2">
      <c r="A227">
        <v>1096</v>
      </c>
      <c r="B227" t="s">
        <v>379</v>
      </c>
      <c r="C227" t="s">
        <v>380</v>
      </c>
      <c r="D227">
        <v>2</v>
      </c>
      <c r="E227" s="171">
        <v>39644</v>
      </c>
    </row>
    <row r="228" spans="1:5" x14ac:dyDescent="0.2">
      <c r="A228">
        <v>1101</v>
      </c>
      <c r="B228" t="s">
        <v>381</v>
      </c>
      <c r="C228" t="s">
        <v>382</v>
      </c>
      <c r="D228">
        <v>2</v>
      </c>
      <c r="E228" s="171">
        <v>39634</v>
      </c>
    </row>
    <row r="229" spans="1:5" x14ac:dyDescent="0.2">
      <c r="A229">
        <v>1102</v>
      </c>
      <c r="B229" t="s">
        <v>383</v>
      </c>
      <c r="C229" t="s">
        <v>384</v>
      </c>
      <c r="D229">
        <v>2</v>
      </c>
      <c r="E229" s="171">
        <v>39692</v>
      </c>
    </row>
    <row r="230" spans="1:5" x14ac:dyDescent="0.2">
      <c r="A230">
        <v>1103</v>
      </c>
      <c r="B230" t="s">
        <v>385</v>
      </c>
      <c r="C230" t="s">
        <v>386</v>
      </c>
      <c r="D230">
        <v>2</v>
      </c>
      <c r="E230" s="171">
        <v>39707</v>
      </c>
    </row>
    <row r="231" spans="1:5" x14ac:dyDescent="0.2">
      <c r="A231">
        <v>1104</v>
      </c>
      <c r="B231" t="s">
        <v>387</v>
      </c>
      <c r="C231" t="s">
        <v>388</v>
      </c>
      <c r="D231">
        <v>2</v>
      </c>
      <c r="E231" s="171">
        <v>39807</v>
      </c>
    </row>
    <row r="232" spans="1:5" x14ac:dyDescent="0.2">
      <c r="A232">
        <v>1106</v>
      </c>
      <c r="B232" t="s">
        <v>389</v>
      </c>
      <c r="C232" t="s">
        <v>390</v>
      </c>
      <c r="D232">
        <v>2</v>
      </c>
      <c r="E232" s="171">
        <v>39845</v>
      </c>
    </row>
    <row r="233" spans="1:5" x14ac:dyDescent="0.2">
      <c r="A233">
        <v>1107</v>
      </c>
      <c r="B233" t="s">
        <v>391</v>
      </c>
      <c r="C233" t="s">
        <v>392</v>
      </c>
      <c r="D233">
        <v>2</v>
      </c>
      <c r="E233" s="171">
        <v>39866</v>
      </c>
    </row>
    <row r="234" spans="1:5" x14ac:dyDescent="0.2">
      <c r="A234">
        <v>1108</v>
      </c>
      <c r="B234" t="s">
        <v>2185</v>
      </c>
      <c r="C234" t="s">
        <v>2186</v>
      </c>
      <c r="D234">
        <v>1</v>
      </c>
      <c r="E234" s="171">
        <v>40201</v>
      </c>
    </row>
    <row r="235" spans="1:5" x14ac:dyDescent="0.2">
      <c r="A235">
        <v>1109</v>
      </c>
      <c r="B235" t="s">
        <v>2187</v>
      </c>
      <c r="C235" t="s">
        <v>2188</v>
      </c>
      <c r="D235">
        <v>1</v>
      </c>
      <c r="E235" s="171">
        <v>40209</v>
      </c>
    </row>
    <row r="236" spans="1:5" x14ac:dyDescent="0.2">
      <c r="A236">
        <v>1110</v>
      </c>
      <c r="B236" t="s">
        <v>2189</v>
      </c>
      <c r="C236" t="s">
        <v>2190</v>
      </c>
      <c r="D236">
        <v>1</v>
      </c>
      <c r="E236" s="171">
        <v>39994</v>
      </c>
    </row>
    <row r="237" spans="1:5" x14ac:dyDescent="0.2">
      <c r="A237">
        <v>1111</v>
      </c>
      <c r="B237" t="s">
        <v>2191</v>
      </c>
      <c r="C237" t="s">
        <v>2192</v>
      </c>
      <c r="D237">
        <v>1</v>
      </c>
      <c r="E237" s="171">
        <v>40119</v>
      </c>
    </row>
    <row r="238" spans="1:5" x14ac:dyDescent="0.2">
      <c r="A238">
        <v>1118</v>
      </c>
      <c r="B238" t="s">
        <v>395</v>
      </c>
      <c r="C238" t="s">
        <v>396</v>
      </c>
      <c r="D238">
        <v>2</v>
      </c>
      <c r="E238" s="171">
        <v>39543</v>
      </c>
    </row>
    <row r="239" spans="1:5" x14ac:dyDescent="0.2">
      <c r="A239">
        <v>1120</v>
      </c>
      <c r="B239" t="s">
        <v>2193</v>
      </c>
      <c r="C239" t="s">
        <v>2194</v>
      </c>
      <c r="D239">
        <v>1</v>
      </c>
      <c r="E239" s="171">
        <v>40267</v>
      </c>
    </row>
    <row r="240" spans="1:5" x14ac:dyDescent="0.2">
      <c r="A240">
        <v>1141</v>
      </c>
      <c r="B240" t="s">
        <v>397</v>
      </c>
      <c r="C240" t="s">
        <v>398</v>
      </c>
      <c r="D240">
        <v>2</v>
      </c>
      <c r="E240" s="171">
        <v>39546</v>
      </c>
    </row>
    <row r="241" spans="1:5" x14ac:dyDescent="0.2">
      <c r="A241">
        <v>1142</v>
      </c>
      <c r="B241" t="s">
        <v>399</v>
      </c>
      <c r="C241" t="s">
        <v>400</v>
      </c>
      <c r="D241">
        <v>2</v>
      </c>
      <c r="E241" s="171">
        <v>39748</v>
      </c>
    </row>
    <row r="242" spans="1:5" x14ac:dyDescent="0.2">
      <c r="A242">
        <v>1143</v>
      </c>
      <c r="B242" t="s">
        <v>401</v>
      </c>
      <c r="C242" t="s">
        <v>402</v>
      </c>
      <c r="D242">
        <v>2</v>
      </c>
      <c r="E242" s="171">
        <v>39757</v>
      </c>
    </row>
    <row r="243" spans="1:5" x14ac:dyDescent="0.2">
      <c r="A243">
        <v>1144</v>
      </c>
      <c r="B243" t="s">
        <v>2195</v>
      </c>
      <c r="C243" t="s">
        <v>2196</v>
      </c>
      <c r="D243">
        <v>1</v>
      </c>
      <c r="E243" s="171">
        <v>40095</v>
      </c>
    </row>
    <row r="244" spans="1:5" x14ac:dyDescent="0.2">
      <c r="A244">
        <v>1168</v>
      </c>
      <c r="B244" t="s">
        <v>2197</v>
      </c>
      <c r="C244" t="s">
        <v>2198</v>
      </c>
      <c r="D244">
        <v>1</v>
      </c>
      <c r="E244" s="171">
        <v>40097</v>
      </c>
    </row>
    <row r="245" spans="1:5" x14ac:dyDescent="0.2">
      <c r="A245">
        <v>1187</v>
      </c>
      <c r="B245" t="s">
        <v>403</v>
      </c>
      <c r="C245" t="s">
        <v>404</v>
      </c>
      <c r="D245">
        <v>2</v>
      </c>
      <c r="E245" s="171">
        <v>39822</v>
      </c>
    </row>
    <row r="246" spans="1:5" x14ac:dyDescent="0.2">
      <c r="A246">
        <v>1188</v>
      </c>
      <c r="B246" t="s">
        <v>405</v>
      </c>
      <c r="C246" t="s">
        <v>406</v>
      </c>
      <c r="D246">
        <v>2</v>
      </c>
      <c r="E246" s="171">
        <v>39806</v>
      </c>
    </row>
    <row r="247" spans="1:5" x14ac:dyDescent="0.2">
      <c r="A247">
        <v>1189</v>
      </c>
      <c r="B247" t="s">
        <v>2199</v>
      </c>
      <c r="C247" t="s">
        <v>2200</v>
      </c>
      <c r="D247">
        <v>1</v>
      </c>
      <c r="E247" s="171">
        <v>40091</v>
      </c>
    </row>
    <row r="248" spans="1:5" x14ac:dyDescent="0.2">
      <c r="A248">
        <v>1197</v>
      </c>
      <c r="B248" t="s">
        <v>2201</v>
      </c>
      <c r="C248" t="s">
        <v>2202</v>
      </c>
      <c r="D248">
        <v>1</v>
      </c>
      <c r="E248" s="171">
        <v>40221</v>
      </c>
    </row>
    <row r="249" spans="1:5" x14ac:dyDescent="0.2">
      <c r="A249">
        <v>1198</v>
      </c>
      <c r="B249" t="s">
        <v>2203</v>
      </c>
      <c r="C249" t="s">
        <v>2204</v>
      </c>
      <c r="D249">
        <v>1</v>
      </c>
      <c r="E249" s="171">
        <v>40050</v>
      </c>
    </row>
    <row r="250" spans="1:5" x14ac:dyDescent="0.2">
      <c r="A250">
        <v>1199</v>
      </c>
      <c r="B250" t="s">
        <v>2205</v>
      </c>
      <c r="C250" t="s">
        <v>2206</v>
      </c>
      <c r="D250">
        <v>1</v>
      </c>
      <c r="E250" s="171">
        <v>40078</v>
      </c>
    </row>
    <row r="251" spans="1:5" x14ac:dyDescent="0.2">
      <c r="A251">
        <v>1200</v>
      </c>
      <c r="B251" t="s">
        <v>2207</v>
      </c>
      <c r="C251" t="s">
        <v>2208</v>
      </c>
      <c r="D251">
        <v>1</v>
      </c>
      <c r="E251" s="171">
        <v>40080</v>
      </c>
    </row>
    <row r="252" spans="1:5" x14ac:dyDescent="0.2">
      <c r="A252">
        <v>1201</v>
      </c>
      <c r="B252" t="s">
        <v>2209</v>
      </c>
      <c r="C252" t="s">
        <v>2210</v>
      </c>
      <c r="D252">
        <v>1</v>
      </c>
      <c r="E252" s="171">
        <v>40072</v>
      </c>
    </row>
    <row r="253" spans="1:5" x14ac:dyDescent="0.2">
      <c r="A253">
        <v>1202</v>
      </c>
      <c r="B253" t="s">
        <v>2211</v>
      </c>
      <c r="C253" t="s">
        <v>2212</v>
      </c>
      <c r="D253">
        <v>1</v>
      </c>
      <c r="E253" s="171">
        <v>39999</v>
      </c>
    </row>
    <row r="254" spans="1:5" x14ac:dyDescent="0.2">
      <c r="A254">
        <v>1206</v>
      </c>
      <c r="B254" t="s">
        <v>2213</v>
      </c>
      <c r="C254" t="s">
        <v>2214</v>
      </c>
      <c r="D254">
        <v>1</v>
      </c>
      <c r="E254" s="171">
        <v>40193</v>
      </c>
    </row>
    <row r="255" spans="1:5" x14ac:dyDescent="0.2">
      <c r="A255">
        <v>1208</v>
      </c>
      <c r="B255" t="s">
        <v>2215</v>
      </c>
      <c r="C255" t="s">
        <v>2216</v>
      </c>
      <c r="D255">
        <v>1</v>
      </c>
      <c r="E255" s="171">
        <v>40253</v>
      </c>
    </row>
    <row r="256" spans="1:5" x14ac:dyDescent="0.2">
      <c r="A256">
        <v>1210</v>
      </c>
      <c r="B256" t="s">
        <v>2217</v>
      </c>
      <c r="C256" t="s">
        <v>2218</v>
      </c>
      <c r="D256">
        <v>1</v>
      </c>
      <c r="E256" s="171">
        <v>40125</v>
      </c>
    </row>
    <row r="257" spans="1:5" x14ac:dyDescent="0.2">
      <c r="A257">
        <v>1211</v>
      </c>
      <c r="B257" t="s">
        <v>2219</v>
      </c>
      <c r="C257" t="s">
        <v>2220</v>
      </c>
      <c r="D257">
        <v>1</v>
      </c>
      <c r="E257" s="171">
        <v>40247</v>
      </c>
    </row>
    <row r="258" spans="1:5" x14ac:dyDescent="0.2">
      <c r="A258">
        <v>1217</v>
      </c>
      <c r="B258" t="s">
        <v>407</v>
      </c>
      <c r="C258" t="s">
        <v>408</v>
      </c>
      <c r="D258">
        <v>2</v>
      </c>
      <c r="E258" s="171">
        <v>39633</v>
      </c>
    </row>
    <row r="259" spans="1:5" x14ac:dyDescent="0.2">
      <c r="A259">
        <v>1218</v>
      </c>
      <c r="B259" t="s">
        <v>409</v>
      </c>
      <c r="C259" t="s">
        <v>410</v>
      </c>
      <c r="D259">
        <v>2</v>
      </c>
      <c r="E259" s="171">
        <v>39604</v>
      </c>
    </row>
    <row r="260" spans="1:5" x14ac:dyDescent="0.2">
      <c r="A260">
        <v>1219</v>
      </c>
      <c r="B260" t="s">
        <v>411</v>
      </c>
      <c r="C260" t="s">
        <v>412</v>
      </c>
      <c r="D260">
        <v>2</v>
      </c>
      <c r="E260" s="171">
        <v>39686</v>
      </c>
    </row>
    <row r="261" spans="1:5" x14ac:dyDescent="0.2">
      <c r="A261">
        <v>1220</v>
      </c>
      <c r="B261" t="s">
        <v>413</v>
      </c>
      <c r="C261" t="s">
        <v>414</v>
      </c>
      <c r="D261">
        <v>2</v>
      </c>
      <c r="E261" s="171">
        <v>39741</v>
      </c>
    </row>
    <row r="262" spans="1:5" x14ac:dyDescent="0.2">
      <c r="A262">
        <v>1237</v>
      </c>
      <c r="B262" t="s">
        <v>415</v>
      </c>
      <c r="C262" t="s">
        <v>416</v>
      </c>
      <c r="D262">
        <v>2</v>
      </c>
      <c r="E262" s="171">
        <v>39812</v>
      </c>
    </row>
    <row r="263" spans="1:5" x14ac:dyDescent="0.2">
      <c r="A263">
        <v>1238</v>
      </c>
      <c r="B263" t="s">
        <v>417</v>
      </c>
      <c r="C263" t="s">
        <v>418</v>
      </c>
      <c r="D263">
        <v>2</v>
      </c>
      <c r="E263" s="171">
        <v>39722</v>
      </c>
    </row>
    <row r="264" spans="1:5" x14ac:dyDescent="0.2">
      <c r="A264">
        <v>1240</v>
      </c>
      <c r="B264" t="s">
        <v>2221</v>
      </c>
      <c r="C264" t="s">
        <v>2222</v>
      </c>
      <c r="D264">
        <v>1</v>
      </c>
      <c r="E264" s="171">
        <v>40126</v>
      </c>
    </row>
    <row r="265" spans="1:5" x14ac:dyDescent="0.2">
      <c r="A265">
        <v>1241</v>
      </c>
      <c r="B265" t="s">
        <v>2223</v>
      </c>
      <c r="C265" t="s">
        <v>2224</v>
      </c>
      <c r="D265">
        <v>1</v>
      </c>
      <c r="E265" s="171">
        <v>39918</v>
      </c>
    </row>
    <row r="266" spans="1:5" x14ac:dyDescent="0.2">
      <c r="A266">
        <v>1242</v>
      </c>
      <c r="B266" t="s">
        <v>2225</v>
      </c>
      <c r="C266" t="s">
        <v>2226</v>
      </c>
      <c r="D266">
        <v>1</v>
      </c>
      <c r="E266" s="171">
        <v>40221</v>
      </c>
    </row>
    <row r="267" spans="1:5" x14ac:dyDescent="0.2">
      <c r="A267">
        <v>1243</v>
      </c>
      <c r="B267" t="s">
        <v>2227</v>
      </c>
      <c r="C267" t="s">
        <v>2228</v>
      </c>
      <c r="D267">
        <v>1</v>
      </c>
      <c r="E267" s="171">
        <v>40230</v>
      </c>
    </row>
    <row r="268" spans="1:5" x14ac:dyDescent="0.2">
      <c r="A268">
        <v>1244</v>
      </c>
      <c r="B268" t="s">
        <v>2229</v>
      </c>
      <c r="C268" t="s">
        <v>2230</v>
      </c>
      <c r="D268">
        <v>1</v>
      </c>
      <c r="E268" s="171">
        <v>39982</v>
      </c>
    </row>
    <row r="269" spans="1:5" x14ac:dyDescent="0.2">
      <c r="A269">
        <v>1245</v>
      </c>
      <c r="B269" t="s">
        <v>2231</v>
      </c>
      <c r="C269" t="s">
        <v>2232</v>
      </c>
      <c r="D269">
        <v>1</v>
      </c>
      <c r="E269" s="171">
        <v>39962</v>
      </c>
    </row>
    <row r="270" spans="1:5" x14ac:dyDescent="0.2">
      <c r="A270">
        <v>1246</v>
      </c>
      <c r="B270" t="s">
        <v>2233</v>
      </c>
      <c r="C270" t="s">
        <v>2234</v>
      </c>
      <c r="D270">
        <v>1</v>
      </c>
      <c r="E270" s="171">
        <v>40031</v>
      </c>
    </row>
    <row r="271" spans="1:5" x14ac:dyDescent="0.2">
      <c r="A271">
        <v>1247</v>
      </c>
      <c r="B271" t="s">
        <v>2235</v>
      </c>
      <c r="C271" t="s">
        <v>2236</v>
      </c>
      <c r="D271">
        <v>1</v>
      </c>
      <c r="E271" s="171">
        <v>40253</v>
      </c>
    </row>
    <row r="272" spans="1:5" x14ac:dyDescent="0.2">
      <c r="A272">
        <v>1259</v>
      </c>
      <c r="B272" t="s">
        <v>2237</v>
      </c>
      <c r="C272" t="s">
        <v>2238</v>
      </c>
      <c r="D272">
        <v>1</v>
      </c>
      <c r="E272" s="171">
        <v>40129</v>
      </c>
    </row>
    <row r="273" spans="1:5" x14ac:dyDescent="0.2">
      <c r="A273">
        <v>1260</v>
      </c>
      <c r="B273" t="s">
        <v>2239</v>
      </c>
      <c r="C273" t="s">
        <v>2240</v>
      </c>
      <c r="D273">
        <v>1</v>
      </c>
      <c r="E273" s="171">
        <v>40054</v>
      </c>
    </row>
    <row r="274" spans="1:5" x14ac:dyDescent="0.2">
      <c r="A274">
        <v>1261</v>
      </c>
      <c r="B274" t="s">
        <v>2241</v>
      </c>
      <c r="C274" t="s">
        <v>2242</v>
      </c>
      <c r="D274">
        <v>1</v>
      </c>
      <c r="E274" s="171">
        <v>40014</v>
      </c>
    </row>
    <row r="275" spans="1:5" x14ac:dyDescent="0.2">
      <c r="A275">
        <v>1262</v>
      </c>
      <c r="B275" t="s">
        <v>2243</v>
      </c>
      <c r="C275" t="s">
        <v>2244</v>
      </c>
      <c r="D275">
        <v>1</v>
      </c>
      <c r="E275" s="171">
        <v>40023</v>
      </c>
    </row>
    <row r="276" spans="1:5" x14ac:dyDescent="0.2">
      <c r="A276">
        <v>1263</v>
      </c>
      <c r="B276" t="s">
        <v>2245</v>
      </c>
      <c r="C276" t="s">
        <v>2246</v>
      </c>
      <c r="D276">
        <v>1</v>
      </c>
      <c r="E276" s="171">
        <v>39987</v>
      </c>
    </row>
    <row r="277" spans="1:5" x14ac:dyDescent="0.2">
      <c r="A277">
        <v>1264</v>
      </c>
      <c r="B277" t="s">
        <v>2247</v>
      </c>
      <c r="C277" t="s">
        <v>2248</v>
      </c>
      <c r="D277">
        <v>1</v>
      </c>
      <c r="E277" s="171">
        <v>40136</v>
      </c>
    </row>
    <row r="278" spans="1:5" x14ac:dyDescent="0.2">
      <c r="A278">
        <v>1265</v>
      </c>
      <c r="B278" t="s">
        <v>2249</v>
      </c>
      <c r="C278" t="s">
        <v>2250</v>
      </c>
      <c r="D278">
        <v>1</v>
      </c>
      <c r="E278" s="171">
        <v>40250</v>
      </c>
    </row>
    <row r="279" spans="1:5" x14ac:dyDescent="0.2">
      <c r="A279">
        <v>1271</v>
      </c>
      <c r="B279" t="s">
        <v>419</v>
      </c>
      <c r="C279" t="s">
        <v>420</v>
      </c>
      <c r="D279">
        <v>2</v>
      </c>
      <c r="E279" s="171">
        <v>39543</v>
      </c>
    </row>
    <row r="280" spans="1:5" x14ac:dyDescent="0.2">
      <c r="A280">
        <v>1272</v>
      </c>
      <c r="B280" t="s">
        <v>421</v>
      </c>
      <c r="C280" t="s">
        <v>422</v>
      </c>
      <c r="D280">
        <v>2</v>
      </c>
      <c r="E280" s="171">
        <v>39773</v>
      </c>
    </row>
    <row r="281" spans="1:5" x14ac:dyDescent="0.2">
      <c r="A281">
        <v>1273</v>
      </c>
      <c r="B281" t="s">
        <v>423</v>
      </c>
      <c r="C281" t="s">
        <v>424</v>
      </c>
      <c r="D281">
        <v>2</v>
      </c>
      <c r="E281" s="171">
        <v>39555</v>
      </c>
    </row>
    <row r="282" spans="1:5" x14ac:dyDescent="0.2">
      <c r="A282">
        <v>1275</v>
      </c>
      <c r="B282" t="s">
        <v>425</v>
      </c>
      <c r="C282" t="s">
        <v>426</v>
      </c>
      <c r="D282">
        <v>2</v>
      </c>
      <c r="E282" s="171">
        <v>39809</v>
      </c>
    </row>
    <row r="283" spans="1:5" x14ac:dyDescent="0.2">
      <c r="A283">
        <v>1276</v>
      </c>
      <c r="B283" t="s">
        <v>427</v>
      </c>
      <c r="C283" t="s">
        <v>428</v>
      </c>
      <c r="D283">
        <v>2</v>
      </c>
      <c r="E283" s="171">
        <v>39818</v>
      </c>
    </row>
    <row r="284" spans="1:5" x14ac:dyDescent="0.2">
      <c r="A284">
        <v>1277</v>
      </c>
      <c r="B284" t="s">
        <v>429</v>
      </c>
      <c r="C284" t="s">
        <v>430</v>
      </c>
      <c r="D284">
        <v>2</v>
      </c>
      <c r="E284" s="171">
        <v>39559</v>
      </c>
    </row>
    <row r="285" spans="1:5" x14ac:dyDescent="0.2">
      <c r="A285">
        <v>1278</v>
      </c>
      <c r="B285" t="s">
        <v>431</v>
      </c>
      <c r="C285" t="s">
        <v>432</v>
      </c>
      <c r="D285">
        <v>2</v>
      </c>
      <c r="E285" s="171">
        <v>39577</v>
      </c>
    </row>
    <row r="286" spans="1:5" x14ac:dyDescent="0.2">
      <c r="A286">
        <v>1279</v>
      </c>
      <c r="B286" t="s">
        <v>433</v>
      </c>
      <c r="C286" t="s">
        <v>434</v>
      </c>
      <c r="D286">
        <v>2</v>
      </c>
      <c r="E286" s="171">
        <v>39663</v>
      </c>
    </row>
    <row r="287" spans="1:5" x14ac:dyDescent="0.2">
      <c r="A287">
        <v>1280</v>
      </c>
      <c r="B287" t="s">
        <v>435</v>
      </c>
      <c r="C287" t="s">
        <v>436</v>
      </c>
      <c r="D287">
        <v>2</v>
      </c>
      <c r="E287" s="171">
        <v>39868</v>
      </c>
    </row>
    <row r="288" spans="1:5" x14ac:dyDescent="0.2">
      <c r="A288">
        <v>1281</v>
      </c>
      <c r="B288" t="s">
        <v>437</v>
      </c>
      <c r="C288" t="s">
        <v>438</v>
      </c>
      <c r="D288">
        <v>2</v>
      </c>
      <c r="E288" s="171">
        <v>39572</v>
      </c>
    </row>
    <row r="289" spans="1:5" x14ac:dyDescent="0.2">
      <c r="A289">
        <v>1286</v>
      </c>
      <c r="B289" t="s">
        <v>2251</v>
      </c>
      <c r="C289" t="s">
        <v>2252</v>
      </c>
      <c r="D289">
        <v>1</v>
      </c>
      <c r="E289" s="171">
        <v>40211</v>
      </c>
    </row>
    <row r="290" spans="1:5" x14ac:dyDescent="0.2">
      <c r="A290">
        <v>1290</v>
      </c>
      <c r="B290" t="s">
        <v>2253</v>
      </c>
      <c r="C290" t="s">
        <v>2254</v>
      </c>
      <c r="D290">
        <v>1</v>
      </c>
      <c r="E290" s="171">
        <v>40255</v>
      </c>
    </row>
    <row r="291" spans="1:5" x14ac:dyDescent="0.2">
      <c r="A291">
        <v>1291</v>
      </c>
      <c r="B291" t="s">
        <v>2255</v>
      </c>
      <c r="C291" t="s">
        <v>2256</v>
      </c>
      <c r="D291">
        <v>1</v>
      </c>
      <c r="E291" s="171">
        <v>39946</v>
      </c>
    </row>
    <row r="292" spans="1:5" x14ac:dyDescent="0.2">
      <c r="A292">
        <v>1292</v>
      </c>
      <c r="B292" t="s">
        <v>2257</v>
      </c>
      <c r="C292" t="s">
        <v>2258</v>
      </c>
      <c r="D292">
        <v>1</v>
      </c>
      <c r="E292" s="171">
        <v>39993</v>
      </c>
    </row>
    <row r="293" spans="1:5" x14ac:dyDescent="0.2">
      <c r="A293">
        <v>1293</v>
      </c>
      <c r="B293" t="s">
        <v>2259</v>
      </c>
      <c r="C293" t="s">
        <v>2260</v>
      </c>
      <c r="D293">
        <v>1</v>
      </c>
      <c r="E293" s="171">
        <v>40152</v>
      </c>
    </row>
    <row r="294" spans="1:5" x14ac:dyDescent="0.2">
      <c r="A294">
        <v>1294</v>
      </c>
      <c r="B294" t="s">
        <v>2261</v>
      </c>
      <c r="C294" t="s">
        <v>2262</v>
      </c>
      <c r="D294">
        <v>1</v>
      </c>
      <c r="E294" s="171">
        <v>40216</v>
      </c>
    </row>
    <row r="295" spans="1:5" x14ac:dyDescent="0.2">
      <c r="A295">
        <v>1295</v>
      </c>
      <c r="B295" t="s">
        <v>2263</v>
      </c>
      <c r="C295" t="s">
        <v>2264</v>
      </c>
      <c r="D295">
        <v>1</v>
      </c>
      <c r="E295" s="171">
        <v>40095</v>
      </c>
    </row>
    <row r="296" spans="1:5" x14ac:dyDescent="0.2">
      <c r="A296">
        <v>1302</v>
      </c>
      <c r="B296" t="s">
        <v>439</v>
      </c>
      <c r="C296" t="s">
        <v>440</v>
      </c>
      <c r="D296">
        <v>2</v>
      </c>
      <c r="E296" s="171">
        <v>39658</v>
      </c>
    </row>
    <row r="297" spans="1:5" x14ac:dyDescent="0.2">
      <c r="A297">
        <v>1303</v>
      </c>
      <c r="B297" t="s">
        <v>441</v>
      </c>
      <c r="C297" t="s">
        <v>442</v>
      </c>
      <c r="D297">
        <v>2</v>
      </c>
      <c r="E297" s="171">
        <v>39734</v>
      </c>
    </row>
    <row r="298" spans="1:5" x14ac:dyDescent="0.2">
      <c r="A298">
        <v>1304</v>
      </c>
      <c r="B298" t="s">
        <v>443</v>
      </c>
      <c r="C298" t="s">
        <v>444</v>
      </c>
      <c r="D298">
        <v>2</v>
      </c>
      <c r="E298" s="171">
        <v>39838</v>
      </c>
    </row>
    <row r="299" spans="1:5" x14ac:dyDescent="0.2">
      <c r="A299">
        <v>1305</v>
      </c>
      <c r="B299" t="s">
        <v>445</v>
      </c>
      <c r="C299" t="s">
        <v>446</v>
      </c>
      <c r="D299">
        <v>2</v>
      </c>
      <c r="E299" s="171">
        <v>39820</v>
      </c>
    </row>
    <row r="300" spans="1:5" x14ac:dyDescent="0.2">
      <c r="A300">
        <v>1306</v>
      </c>
      <c r="B300" t="s">
        <v>447</v>
      </c>
      <c r="C300" t="s">
        <v>448</v>
      </c>
      <c r="D300">
        <v>2</v>
      </c>
      <c r="E300" s="171">
        <v>39714</v>
      </c>
    </row>
    <row r="301" spans="1:5" x14ac:dyDescent="0.2">
      <c r="A301">
        <v>1307</v>
      </c>
      <c r="B301" t="s">
        <v>2265</v>
      </c>
      <c r="C301" t="s">
        <v>2266</v>
      </c>
      <c r="D301">
        <v>1</v>
      </c>
      <c r="E301" s="171">
        <v>40161</v>
      </c>
    </row>
    <row r="302" spans="1:5" x14ac:dyDescent="0.2">
      <c r="A302">
        <v>1308</v>
      </c>
      <c r="B302" t="s">
        <v>2267</v>
      </c>
      <c r="C302" t="s">
        <v>2268</v>
      </c>
      <c r="D302">
        <v>1</v>
      </c>
      <c r="E302" s="171">
        <v>40033</v>
      </c>
    </row>
    <row r="303" spans="1:5" x14ac:dyDescent="0.2">
      <c r="A303">
        <v>1309</v>
      </c>
      <c r="B303" t="s">
        <v>2269</v>
      </c>
      <c r="C303" t="s">
        <v>2270</v>
      </c>
      <c r="D303">
        <v>1</v>
      </c>
      <c r="E303" s="171">
        <v>40091</v>
      </c>
    </row>
    <row r="304" spans="1:5" x14ac:dyDescent="0.2">
      <c r="A304">
        <v>1310</v>
      </c>
      <c r="B304" t="s">
        <v>2271</v>
      </c>
      <c r="C304" t="s">
        <v>2272</v>
      </c>
      <c r="D304">
        <v>1</v>
      </c>
      <c r="E304" s="171">
        <v>40127</v>
      </c>
    </row>
    <row r="305" spans="1:5" x14ac:dyDescent="0.2">
      <c r="A305">
        <v>1393</v>
      </c>
      <c r="B305" t="s">
        <v>2273</v>
      </c>
      <c r="C305" t="s">
        <v>2274</v>
      </c>
      <c r="D305">
        <v>1</v>
      </c>
      <c r="E305" s="171">
        <v>40142</v>
      </c>
    </row>
    <row r="306" spans="1:5" x14ac:dyDescent="0.2">
      <c r="A306">
        <v>1400</v>
      </c>
      <c r="B306" t="s">
        <v>449</v>
      </c>
      <c r="C306" t="s">
        <v>450</v>
      </c>
      <c r="D306">
        <v>2</v>
      </c>
      <c r="E306" s="171">
        <v>39893</v>
      </c>
    </row>
    <row r="307" spans="1:5" x14ac:dyDescent="0.2">
      <c r="A307">
        <v>1401</v>
      </c>
      <c r="B307" t="s">
        <v>451</v>
      </c>
      <c r="C307" t="s">
        <v>452</v>
      </c>
      <c r="D307">
        <v>2</v>
      </c>
      <c r="E307" s="171">
        <v>39826</v>
      </c>
    </row>
    <row r="308" spans="1:5" x14ac:dyDescent="0.2">
      <c r="A308">
        <v>1402</v>
      </c>
      <c r="B308" t="s">
        <v>393</v>
      </c>
      <c r="C308" t="s">
        <v>394</v>
      </c>
      <c r="D308">
        <v>2</v>
      </c>
      <c r="E308" s="171">
        <v>39840</v>
      </c>
    </row>
    <row r="309" spans="1:5" x14ac:dyDescent="0.2">
      <c r="A309">
        <v>1403</v>
      </c>
      <c r="B309" t="s">
        <v>2275</v>
      </c>
      <c r="C309" t="s">
        <v>2276</v>
      </c>
      <c r="D309">
        <v>1</v>
      </c>
      <c r="E309" s="171">
        <v>40030</v>
      </c>
    </row>
    <row r="310" spans="1:5" x14ac:dyDescent="0.2">
      <c r="A310">
        <v>1404</v>
      </c>
      <c r="B310" t="s">
        <v>2277</v>
      </c>
      <c r="C310" t="s">
        <v>2278</v>
      </c>
      <c r="D310">
        <v>1</v>
      </c>
      <c r="E310" s="171">
        <v>39989</v>
      </c>
    </row>
    <row r="311" spans="1:5" x14ac:dyDescent="0.2">
      <c r="A311">
        <v>1701</v>
      </c>
      <c r="B311" t="s">
        <v>453</v>
      </c>
      <c r="C311" t="s">
        <v>454</v>
      </c>
      <c r="D311">
        <v>2</v>
      </c>
      <c r="E311" s="171">
        <v>39591</v>
      </c>
    </row>
    <row r="312" spans="1:5" x14ac:dyDescent="0.2">
      <c r="A312">
        <v>1711</v>
      </c>
      <c r="B312" t="s">
        <v>455</v>
      </c>
      <c r="C312" t="s">
        <v>456</v>
      </c>
      <c r="D312">
        <v>2</v>
      </c>
      <c r="E312" s="171">
        <v>39540</v>
      </c>
    </row>
    <row r="313" spans="1:5" x14ac:dyDescent="0.2">
      <c r="A313">
        <v>1712</v>
      </c>
      <c r="B313" t="s">
        <v>457</v>
      </c>
      <c r="C313" t="s">
        <v>458</v>
      </c>
      <c r="D313">
        <v>2</v>
      </c>
      <c r="E313" s="171">
        <v>39561</v>
      </c>
    </row>
    <row r="314" spans="1:5" x14ac:dyDescent="0.2">
      <c r="A314">
        <v>1713</v>
      </c>
      <c r="B314" t="s">
        <v>2279</v>
      </c>
      <c r="C314" t="s">
        <v>2280</v>
      </c>
      <c r="D314">
        <v>1</v>
      </c>
      <c r="E314" s="171">
        <v>39997</v>
      </c>
    </row>
    <row r="315" spans="1:5" x14ac:dyDescent="0.2">
      <c r="A315">
        <v>1714</v>
      </c>
      <c r="B315" t="s">
        <v>2281</v>
      </c>
      <c r="C315" t="s">
        <v>2282</v>
      </c>
      <c r="D315">
        <v>1</v>
      </c>
      <c r="E315" s="171">
        <v>40057</v>
      </c>
    </row>
    <row r="316" spans="1:5" x14ac:dyDescent="0.2">
      <c r="A316">
        <v>1715</v>
      </c>
      <c r="B316" t="s">
        <v>2283</v>
      </c>
      <c r="C316" t="s">
        <v>2284</v>
      </c>
      <c r="D316">
        <v>1</v>
      </c>
      <c r="E316" s="171">
        <v>39926</v>
      </c>
    </row>
    <row r="317" spans="1:5" x14ac:dyDescent="0.2">
      <c r="E317" s="171"/>
    </row>
    <row r="318" spans="1:5" x14ac:dyDescent="0.2">
      <c r="E318" s="171"/>
    </row>
    <row r="319" spans="1:5" x14ac:dyDescent="0.2">
      <c r="E319" s="171"/>
    </row>
    <row r="320" spans="1:5" x14ac:dyDescent="0.2">
      <c r="E320" s="171"/>
    </row>
    <row r="321" spans="5:5" x14ac:dyDescent="0.2">
      <c r="E321" s="171"/>
    </row>
    <row r="322" spans="5:5" x14ac:dyDescent="0.2">
      <c r="E322" s="171"/>
    </row>
    <row r="323" spans="5:5" x14ac:dyDescent="0.2">
      <c r="E323" s="171"/>
    </row>
    <row r="324" spans="5:5" x14ac:dyDescent="0.2">
      <c r="E324" s="171"/>
    </row>
    <row r="325" spans="5:5" x14ac:dyDescent="0.2">
      <c r="E325" s="171"/>
    </row>
    <row r="326" spans="5:5" x14ac:dyDescent="0.2">
      <c r="E326" s="171"/>
    </row>
    <row r="327" spans="5:5" x14ac:dyDescent="0.2">
      <c r="E327" s="171"/>
    </row>
    <row r="328" spans="5:5" x14ac:dyDescent="0.2">
      <c r="E328" s="171"/>
    </row>
    <row r="329" spans="5:5" x14ac:dyDescent="0.2">
      <c r="E329" s="171"/>
    </row>
    <row r="330" spans="5:5" x14ac:dyDescent="0.2">
      <c r="E330" s="171"/>
    </row>
    <row r="331" spans="5:5" x14ac:dyDescent="0.2">
      <c r="E331" s="171"/>
    </row>
    <row r="332" spans="5:5" x14ac:dyDescent="0.2">
      <c r="E332" s="171"/>
    </row>
    <row r="333" spans="5:5" x14ac:dyDescent="0.2">
      <c r="E333" s="171"/>
    </row>
    <row r="334" spans="5:5" x14ac:dyDescent="0.2">
      <c r="E334" s="171"/>
    </row>
    <row r="335" spans="5:5" x14ac:dyDescent="0.2">
      <c r="E335" s="171"/>
    </row>
    <row r="336" spans="5:5" x14ac:dyDescent="0.2">
      <c r="E336" s="171"/>
    </row>
    <row r="337" spans="5:5" x14ac:dyDescent="0.2">
      <c r="E337" s="171"/>
    </row>
    <row r="338" spans="5:5" x14ac:dyDescent="0.2">
      <c r="E338" s="171"/>
    </row>
    <row r="339" spans="5:5" x14ac:dyDescent="0.2">
      <c r="E339" s="171"/>
    </row>
    <row r="340" spans="5:5" x14ac:dyDescent="0.2">
      <c r="E340" s="171"/>
    </row>
    <row r="341" spans="5:5" x14ac:dyDescent="0.2">
      <c r="E341" s="171"/>
    </row>
    <row r="342" spans="5:5" x14ac:dyDescent="0.2">
      <c r="E342" s="171"/>
    </row>
    <row r="343" spans="5:5" x14ac:dyDescent="0.2">
      <c r="E343" s="171"/>
    </row>
    <row r="344" spans="5:5" x14ac:dyDescent="0.2">
      <c r="E344" s="171"/>
    </row>
    <row r="345" spans="5:5" x14ac:dyDescent="0.2">
      <c r="E345" s="171"/>
    </row>
  </sheetData>
  <phoneticPr fontId="2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9</vt:i4>
      </vt:variant>
    </vt:vector>
  </HeadingPairs>
  <TitlesOfParts>
    <vt:vector size="15" baseType="lpstr">
      <vt:lpstr>登録番号一覧</vt:lpstr>
      <vt:lpstr>所属データ</vt:lpstr>
      <vt:lpstr>男子</vt:lpstr>
      <vt:lpstr>女子</vt:lpstr>
      <vt:lpstr>男登録</vt:lpstr>
      <vt:lpstr>女登録</vt:lpstr>
      <vt:lpstr>所属データ!Print_Area</vt:lpstr>
      <vt:lpstr>女子!Print_Area</vt:lpstr>
      <vt:lpstr>男子!Print_Area</vt:lpstr>
      <vt:lpstr>学校データ</vt:lpstr>
      <vt:lpstr>女子登録</vt:lpstr>
      <vt:lpstr>女種目</vt:lpstr>
      <vt:lpstr>男子登録</vt:lpstr>
      <vt:lpstr>女子!男種目</vt:lpstr>
      <vt:lpstr>男種目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 TAKANO</dc:creator>
  <cp:lastModifiedBy>Chuo-User</cp:lastModifiedBy>
  <cp:lastPrinted>2009-07-03T05:45:01Z</cp:lastPrinted>
  <dcterms:created xsi:type="dcterms:W3CDTF">2002-06-02T12:37:11Z</dcterms:created>
  <dcterms:modified xsi:type="dcterms:W3CDTF">2025-08-04T06:20:04Z</dcterms:modified>
</cp:coreProperties>
</file>