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21/kyougi/"/>
    </mc:Choice>
  </mc:AlternateContent>
  <xr:revisionPtr revIDLastSave="16" documentId="8_{5C64DDC4-32DE-4962-8133-B2FA43EF8B5F}" xr6:coauthVersionLast="46" xr6:coauthVersionMax="46" xr10:uidLastSave="{DE0A69AB-EEC5-4E8D-91B7-1B40E94623F8}"/>
  <bookViews>
    <workbookView xWindow="11244" yWindow="372" windowWidth="10476" windowHeight="11532" xr2:uid="{00000000-000D-0000-FFFF-FFFF00000000}"/>
  </bookViews>
  <sheets>
    <sheet name="所属データ" sheetId="4" r:id="rId1"/>
    <sheet name="男子" sheetId="1" r:id="rId2"/>
    <sheet name="女子" sheetId="11" r:id="rId3"/>
  </sheets>
  <definedNames>
    <definedName name="_xlnm._FilterDatabase" localSheetId="0" hidden="1">所属データ!$A$1:$C$1396</definedName>
    <definedName name="_xlnm.Criteria" localSheetId="0">所属データ!#REF!</definedName>
    <definedName name="_xlnm.Extract" localSheetId="0">所属データ!#REF!</definedName>
    <definedName name="_xlnm.Print_Area" localSheetId="0">所属データ!$A$1:$I$19</definedName>
    <definedName name="_xlnm.Print_Area" localSheetId="2">女子!$A$1:$N$50</definedName>
    <definedName name="_xlnm.Print_Area" localSheetId="1">男子!$A$1:$N$50</definedName>
    <definedName name="学校データ">所属データ!#REF!</definedName>
    <definedName name="女子登録">#REF!</definedName>
    <definedName name="女種目">#REF!</definedName>
    <definedName name="男エントリー種目" localSheetId="2">女子!$I$6:$I$50,女子!#REF!,女子!#REF!</definedName>
    <definedName name="男エントリー種目">男子!$I$6:$I$50,男子!#REF!,男子!#REF!</definedName>
    <definedName name="男子登録">#REF!</definedName>
    <definedName name="男種目" localSheetId="2">女子!$B$55:$H$68</definedName>
    <definedName name="男種目">男子!$B$55:$H$71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D15" i="4" s="1"/>
  <c r="C13" i="4"/>
  <c r="H12" i="1"/>
  <c r="H11" i="1"/>
  <c r="H10" i="1"/>
  <c r="H9" i="1"/>
  <c r="H8" i="1"/>
  <c r="H7" i="1"/>
  <c r="H6" i="1"/>
  <c r="F2" i="11" l="1"/>
  <c r="F2" i="1"/>
  <c r="S7" i="11"/>
  <c r="S6" i="11"/>
  <c r="S7" i="1"/>
  <c r="S6" i="1"/>
  <c r="N2" i="11"/>
  <c r="M2" i="11"/>
  <c r="M2" i="1"/>
  <c r="N2" i="1"/>
  <c r="B21" i="4"/>
  <c r="O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E13" i="4"/>
  <c r="F13" i="4"/>
  <c r="G21" i="4" s="1"/>
  <c r="K21" i="4"/>
  <c r="C21" i="4"/>
  <c r="E21" i="4"/>
  <c r="D21" i="4"/>
  <c r="V7" i="11"/>
  <c r="T7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6" i="11"/>
  <c r="V6" i="11"/>
  <c r="T6" i="11"/>
  <c r="O5" i="11"/>
  <c r="C2" i="11"/>
  <c r="H9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8" i="11"/>
  <c r="H7" i="11"/>
  <c r="H6" i="11"/>
  <c r="F1" i="11"/>
  <c r="V7" i="1"/>
  <c r="V6" i="1"/>
  <c r="T7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T6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C2" i="1"/>
  <c r="F1" i="1"/>
  <c r="Z7" i="1" l="1"/>
  <c r="AA7" i="1"/>
  <c r="Z6" i="11"/>
  <c r="Y7" i="11"/>
  <c r="AB6" i="11"/>
  <c r="Y6" i="11"/>
  <c r="X7" i="11"/>
  <c r="AB6" i="1"/>
  <c r="F21" i="4"/>
  <c r="Y6" i="1"/>
  <c r="AA6" i="1"/>
  <c r="Z6" i="1"/>
  <c r="X6" i="1"/>
  <c r="W6" i="11"/>
  <c r="R6" i="11" s="1"/>
  <c r="AA6" i="11"/>
  <c r="W7" i="11"/>
  <c r="R7" i="11" s="1"/>
  <c r="Z7" i="11"/>
  <c r="W6" i="1"/>
  <c r="R6" i="1" s="1"/>
  <c r="X6" i="11"/>
  <c r="AA7" i="11"/>
  <c r="AB7" i="11"/>
  <c r="W7" i="1"/>
  <c r="R7" i="1" s="1"/>
  <c r="X7" i="1"/>
  <c r="Y7" i="1"/>
  <c r="AB7" i="1"/>
  <c r="F14" i="4" l="1"/>
  <c r="I21" i="4" s="1"/>
  <c r="E14" i="4"/>
  <c r="H21" i="4" l="1"/>
  <c r="D14" i="4"/>
  <c r="J21" i="4" s="1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  <author>西口賢士</author>
    <author>soubi-syokuinsitsu</author>
    <author>KRK</author>
  </authors>
  <commentList>
    <comment ref="M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C6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外国人選手の場合、カタカナ表記でお願いします。</t>
        </r>
      </text>
    </comment>
    <comment ref="D6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外国人選手の場合こちらに読みを半角ｶﾀｶﾅで入力して下さい。</t>
        </r>
      </text>
    </comment>
    <comment ref="E6" authorId="2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外国人選手の場合こちらに読みを半角ｶﾀｶﾅで入力して下さい。</t>
        </r>
      </text>
    </comment>
    <comment ref="G6" authorId="3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年は西暦で
1991年４月10日生まれなら、1991/4/10と入力をすること。</t>
        </r>
      </text>
    </comment>
    <comment ref="H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個人の所属陸協を入力して下さい。
</t>
        </r>
      </text>
    </comment>
    <comment ref="J6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公認記録を1/100秒まで入力
例）1分56秒2→15620</t>
        </r>
      </text>
    </comment>
    <comment ref="L6" authorId="4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KRK:</t>
        </r>
        <r>
          <rPr>
            <sz val="9"/>
            <color indexed="81"/>
            <rFont val="ＭＳ Ｐゴシック"/>
            <family val="3"/>
            <charset val="128"/>
          </rPr>
          <t xml:space="preserve">
１７年8月10日なら、
170810とご入力下さい</t>
        </r>
      </text>
    </comment>
    <comment ref="M6" authorId="1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  <author>西口賢士</author>
    <author>soubi-syokuinsitsu</author>
  </authors>
  <commentList>
    <comment ref="M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C6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外国人選手の場合、半角ｱﾙﾌｧﾍﾞｯﾄでﾌﾙﾈｰﾑを入力して下さい。</t>
        </r>
      </text>
    </comment>
    <comment ref="D6" authorId="2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苗字は大文字でお願いします。
（例）熊本花子なら、
KUMAMOTO Hanako</t>
        </r>
      </text>
    </comment>
    <comment ref="E6" authorId="1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外国人選手の場合こちらに読みを半角ｶﾀｶﾅで入力して下さい。</t>
        </r>
      </text>
    </comment>
    <comment ref="G6" authorId="3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年は西暦で入力。
1991年４月10日生まれなら、1991/4/10と入力する。</t>
        </r>
      </text>
    </comment>
    <comment ref="H6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個人の所属陸協を入力して下さい。
</t>
        </r>
      </text>
    </comment>
    <comment ref="J6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公認記録を1/100秒まで入力
例）1分56秒2→15620</t>
        </r>
      </text>
    </comment>
    <comment ref="L6" authorId="3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2017年6月10日なら、
170610と入力する。</t>
        </r>
      </text>
    </comment>
    <comment ref="M6" authorId="1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sharedStrings.xml><?xml version="1.0" encoding="utf-8"?>
<sst xmlns="http://schemas.openxmlformats.org/spreadsheetml/2006/main" count="250" uniqueCount="123">
  <si>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</si>
  <si>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</si>
  <si>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No</t>
    <phoneticPr fontId="3"/>
  </si>
  <si>
    <t>参加料</t>
    <rPh sb="0" eb="3">
      <t>サンカリョウ</t>
    </rPh>
    <phoneticPr fontId="3"/>
  </si>
  <si>
    <t>tel(携帯)：</t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</si>
  <si>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</si>
  <si>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</si>
  <si>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</si>
  <si>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</si>
  <si>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</si>
  <si>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</si>
  <si>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</si>
  <si>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</si>
  <si>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</si>
  <si>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</si>
  <si>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</si>
  <si>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</si>
  <si>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</si>
  <si>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</si>
  <si>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</si>
  <si>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</si>
  <si>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</si>
  <si>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</si>
  <si>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</si>
  <si>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</si>
  <si>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</si>
  <si>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</si>
  <si>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</si>
  <si>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</si>
  <si>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</si>
  <si>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</si>
  <si>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</si>
  <si>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</si>
  <si>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</si>
  <si>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</si>
  <si>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</si>
  <si>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</si>
  <si>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</si>
  <si>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</si>
  <si>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</si>
  <si>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</si>
  <si>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</si>
  <si>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</si>
  <si>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</si>
  <si>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</si>
  <si>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</si>
  <si>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</si>
  <si>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</si>
  <si>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</si>
  <si>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</si>
  <si>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</si>
  <si>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</si>
  <si>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</si>
  <si>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</si>
  <si>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</si>
  <si>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</si>
  <si>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</si>
  <si>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</si>
  <si>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</si>
  <si>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</si>
  <si>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</si>
  <si>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</si>
  <si>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</si>
  <si>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</si>
  <si>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</si>
  <si>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</si>
  <si>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</si>
  <si>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</si>
  <si>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登録陸協：</t>
    <rPh sb="0" eb="2">
      <t>トウロク</t>
    </rPh>
    <rPh sb="2" eb="3">
      <t>リク</t>
    </rPh>
    <rPh sb="3" eb="4">
      <t>キョウ</t>
    </rPh>
    <phoneticPr fontId="3"/>
  </si>
  <si>
    <t>登録陸協</t>
    <rPh sb="0" eb="2">
      <t>トウロク</t>
    </rPh>
    <rPh sb="2" eb="4">
      <t>リクキョウ</t>
    </rPh>
    <phoneticPr fontId="3"/>
  </si>
  <si>
    <t>登録陸協</t>
    <rPh sb="0" eb="2">
      <t>トウロク</t>
    </rPh>
    <rPh sb="2" eb="3">
      <t>リク</t>
    </rPh>
    <rPh sb="3" eb="4">
      <t>キョウ</t>
    </rPh>
    <phoneticPr fontId="3"/>
  </si>
  <si>
    <t>種　目</t>
    <rPh sb="0" eb="1">
      <t>タネ</t>
    </rPh>
    <rPh sb="2" eb="3">
      <t>メ</t>
    </rPh>
    <phoneticPr fontId="3"/>
  </si>
  <si>
    <t>金栗記念選抜陸上中・長距離熊本大会申込</t>
    <rPh sb="0" eb="1">
      <t>キン</t>
    </rPh>
    <rPh sb="1" eb="2">
      <t>クリ</t>
    </rPh>
    <rPh sb="2" eb="4">
      <t>キネン</t>
    </rPh>
    <rPh sb="4" eb="6">
      <t>センバツ</t>
    </rPh>
    <rPh sb="6" eb="8">
      <t>リクジョウ</t>
    </rPh>
    <rPh sb="8" eb="9">
      <t>チュウ</t>
    </rPh>
    <rPh sb="10" eb="13">
      <t>チョウキョリ</t>
    </rPh>
    <rPh sb="13" eb="15">
      <t>クマモト</t>
    </rPh>
    <rPh sb="15" eb="17">
      <t>タイカイ</t>
    </rPh>
    <rPh sb="17" eb="19">
      <t>モウシコ</t>
    </rPh>
    <phoneticPr fontId="3"/>
  </si>
  <si>
    <t>公認記録</t>
    <rPh sb="0" eb="2">
      <t>コウニン</t>
    </rPh>
    <rPh sb="2" eb="4">
      <t>キロク</t>
    </rPh>
    <phoneticPr fontId="3"/>
  </si>
  <si>
    <t>一般</t>
    <rPh sb="0" eb="2">
      <t>イッパン</t>
    </rPh>
    <phoneticPr fontId="3"/>
  </si>
  <si>
    <t>種別：</t>
    <rPh sb="0" eb="2">
      <t>シュベツ</t>
    </rPh>
    <phoneticPr fontId="3"/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</si>
  <si>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</t>
    <rPh sb="6" eb="8">
      <t>モウシコミ</t>
    </rPh>
    <rPh sb="11" eb="13">
      <t>サクセイ</t>
    </rPh>
    <rPh sb="15" eb="17">
      <t>モウシコ</t>
    </rPh>
    <rPh sb="23" eb="25">
      <t>ホゾン</t>
    </rPh>
    <rPh sb="27" eb="28">
      <t>アト</t>
    </rPh>
    <rPh sb="33" eb="35">
      <t>テンプ</t>
    </rPh>
    <rPh sb="37" eb="39">
      <t>ソウシン</t>
    </rPh>
    <rPh sb="50" eb="51">
      <t>ツカ</t>
    </rPh>
    <rPh sb="60" eb="62">
      <t>シヨウ</t>
    </rPh>
    <rPh sb="62" eb="64">
      <t>ホウホウ</t>
    </rPh>
    <rPh sb="68" eb="69">
      <t>ヨ</t>
    </rPh>
    <rPh sb="74" eb="76">
      <t>ソウシン</t>
    </rPh>
    <phoneticPr fontId="3"/>
  </si>
  <si>
    <t>4X100R</t>
    <phoneticPr fontId="3"/>
  </si>
  <si>
    <t>4X100R</t>
    <phoneticPr fontId="3"/>
  </si>
  <si>
    <t>○</t>
    <phoneticPr fontId="3"/>
  </si>
  <si>
    <t>DB</t>
    <phoneticPr fontId="3"/>
  </si>
  <si>
    <t>N1</t>
    <phoneticPr fontId="3"/>
  </si>
  <si>
    <t>N2</t>
    <phoneticPr fontId="3"/>
  </si>
  <si>
    <t>TM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</si>
  <si>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</si>
  <si>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</si>
  <si>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</si>
  <si>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</si>
  <si>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</si>
  <si>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</si>
  <si>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合　　　計</t>
    <rPh sb="0" eb="1">
      <t>ゴウ</t>
    </rPh>
    <rPh sb="4" eb="5">
      <t>ケイ</t>
    </rPh>
    <phoneticPr fontId="3"/>
  </si>
  <si>
    <t>リレー参加料</t>
    <rPh sb="3" eb="5">
      <t>サンカ</t>
    </rPh>
    <rPh sb="5" eb="6">
      <t>リョウ</t>
    </rPh>
    <phoneticPr fontId="3"/>
  </si>
  <si>
    <t>4X600R</t>
    <phoneticPr fontId="3"/>
  </si>
  <si>
    <t>　　　　学校の場合、略称に中・高・大をつけてください（例：熊本工高）</t>
    <rPh sb="4" eb="6">
      <t>ガッコウ</t>
    </rPh>
    <rPh sb="7" eb="9">
      <t>バアイ</t>
    </rPh>
    <rPh sb="10" eb="12">
      <t>リャクショウ</t>
    </rPh>
    <rPh sb="17" eb="18">
      <t>ダイ</t>
    </rPh>
    <rPh sb="29" eb="31">
      <t>クマモト</t>
    </rPh>
    <rPh sb="31" eb="32">
      <t>コウ</t>
    </rPh>
    <rPh sb="32" eb="33">
      <t>コウ</t>
    </rPh>
    <phoneticPr fontId="3"/>
  </si>
  <si>
    <t>監督（代表）名：</t>
    <rPh sb="0" eb="2">
      <t>カントク</t>
    </rPh>
    <rPh sb="3" eb="5">
      <t>ダイヒョウ</t>
    </rPh>
    <rPh sb="6" eb="7">
      <t>メイ</t>
    </rPh>
    <phoneticPr fontId="3"/>
  </si>
  <si>
    <t xml:space="preserve">参加料請求明細 </t>
    <rPh sb="0" eb="2">
      <t>サンカ</t>
    </rPh>
    <rPh sb="2" eb="3">
      <t>リョウ</t>
    </rPh>
    <rPh sb="3" eb="5">
      <t>セイキュウ</t>
    </rPh>
    <rPh sb="5" eb="7">
      <t>メイサイ</t>
    </rPh>
    <phoneticPr fontId="3"/>
  </si>
  <si>
    <t>　　　※種別、参加種目入力後自動計算されます。</t>
    <phoneticPr fontId="3"/>
  </si>
  <si>
    <t>公認記録出場大会名</t>
    <rPh sb="0" eb="2">
      <t>コウニン</t>
    </rPh>
    <rPh sb="2" eb="4">
      <t>キロク</t>
    </rPh>
    <rPh sb="4" eb="6">
      <t>シュツジョウ</t>
    </rPh>
    <rPh sb="6" eb="8">
      <t>タイカイ</t>
    </rPh>
    <rPh sb="8" eb="9">
      <t>メイ</t>
    </rPh>
    <phoneticPr fontId="3"/>
  </si>
  <si>
    <t>所属DB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</si>
  <si>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</si>
  <si>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</si>
  <si>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監督
連絡先</t>
    <rPh sb="0" eb="2">
      <t>カントク</t>
    </rPh>
    <rPh sb="3" eb="6">
      <t>レンラクサキ</t>
    </rPh>
    <phoneticPr fontId="3"/>
  </si>
  <si>
    <t>男人数</t>
    <rPh sb="0" eb="1">
      <t>オトコ</t>
    </rPh>
    <rPh sb="1" eb="3">
      <t>ニンズウ</t>
    </rPh>
    <phoneticPr fontId="3"/>
  </si>
  <si>
    <t>女人数</t>
    <rPh sb="0" eb="1">
      <t>オンナ</t>
    </rPh>
    <rPh sb="1" eb="3">
      <t>ニンズウ</t>
    </rPh>
    <phoneticPr fontId="3"/>
  </si>
  <si>
    <t>男
ﾘﾚｰ</t>
    <rPh sb="0" eb="1">
      <t>オトコ</t>
    </rPh>
    <phoneticPr fontId="3"/>
  </si>
  <si>
    <t>女
ﾘﾚｰ</t>
    <rPh sb="0" eb="1">
      <t>オンナ</t>
    </rPh>
    <phoneticPr fontId="3"/>
  </si>
  <si>
    <t>金額
合計</t>
    <rPh sb="0" eb="2">
      <t>キンガク</t>
    </rPh>
    <rPh sb="3" eb="5">
      <t>ゴウケイ</t>
    </rPh>
    <phoneticPr fontId="3"/>
  </si>
  <si>
    <t>種別</t>
    <rPh sb="0" eb="2">
      <t>シュベツ</t>
    </rPh>
    <phoneticPr fontId="3"/>
  </si>
  <si>
    <t>👈マクロシート「所属」へ</t>
    <rPh sb="9" eb="11">
      <t>ショゾク</t>
    </rPh>
    <phoneticPr fontId="3"/>
  </si>
  <si>
    <t>大会期日</t>
    <rPh sb="0" eb="1">
      <t>タイカイ</t>
    </rPh>
    <rPh sb="1" eb="3">
      <t>キジツ</t>
    </rPh>
    <phoneticPr fontId="3"/>
  </si>
  <si>
    <t>大会期日</t>
    <rPh sb="0" eb="2">
      <t>タイカイ</t>
    </rPh>
    <rPh sb="2" eb="4">
      <t>キジツ</t>
    </rPh>
    <phoneticPr fontId="3"/>
  </si>
  <si>
    <t>生年月日</t>
    <rPh sb="0" eb="2">
      <t>セイネン</t>
    </rPh>
    <rPh sb="2" eb="4">
      <t>ガッピ</t>
    </rPh>
    <phoneticPr fontId="3"/>
  </si>
  <si>
    <t>登録
番号</t>
    <rPh sb="0" eb="2">
      <t>トウロク</t>
    </rPh>
    <rPh sb="3" eb="5">
      <t>バンゴウ</t>
    </rPh>
    <phoneticPr fontId="3"/>
  </si>
  <si>
    <t>ローマ字表記</t>
    <rPh sb="3" eb="4">
      <t>ジ</t>
    </rPh>
    <rPh sb="4" eb="6">
      <t>ヒョウキ</t>
    </rPh>
    <phoneticPr fontId="3"/>
  </si>
  <si>
    <t>（GP種目のみ記入）</t>
    <rPh sb="3" eb="5">
      <t>シュモク</t>
    </rPh>
    <rPh sb="7" eb="9">
      <t>キニュウ</t>
    </rPh>
    <phoneticPr fontId="3"/>
  </si>
  <si>
    <t>GP１５００ｍ</t>
    <phoneticPr fontId="3"/>
  </si>
  <si>
    <t>GP５０００ｍ</t>
    <phoneticPr fontId="3"/>
  </si>
  <si>
    <t>GP10000ｍ</t>
    <phoneticPr fontId="3"/>
  </si>
  <si>
    <t>R　３
男 子</t>
    <rPh sb="4" eb="5">
      <t>オトコ</t>
    </rPh>
    <rPh sb="6" eb="7">
      <t>コ</t>
    </rPh>
    <phoneticPr fontId="3"/>
  </si>
  <si>
    <t>R ３
女 子</t>
    <rPh sb="4" eb="5">
      <t>ジョ</t>
    </rPh>
    <rPh sb="6" eb="7">
      <t>コ</t>
    </rPh>
    <phoneticPr fontId="3"/>
  </si>
  <si>
    <r>
      <t>入力時の注意点</t>
    </r>
    <r>
      <rPr>
        <sz val="11"/>
        <rFont val="ＭＳ Ｐゴシック"/>
        <family val="3"/>
        <charset val="128"/>
      </rPr>
      <t>　　１，一所属団体で一つの申込みファイルを作成してください。
　　　　　　　　　　 　 　２，令和2年度の登録番号を入力してください。
　　　　　　　　　　　　　３，学年は令和3年度の学年を入力してください。
　　　　　　　　　　　　　４，資格審査のため出場大会名、期日、最高記録(必ず100分の1秒まで)を入力          
　　　　　　　　　　　　　　　してください。未入力の場合は出場を認めない場合があります。 
　　　　　　　　　　　　　５，リレーが複数エントリーの場合、別途申込ファイルを作成して下さい。
申込方法と参加料　１，入力後、保存したファイルをメールに添付し送信して下さい。
　　　　　　　　　　　　　２，メールの本文には発信者（学校名、担当者連絡先）を入力してください。
　　　　　　　　　　　　　　　申込メール確認後、発信されたアドレスへ返信メールを送信します。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４，中・高校生の場合、学校長印があるものを大会当日受付に提出して下さい。</t>
    </r>
    <rPh sb="0" eb="2">
      <t>ニュウリョク</t>
    </rPh>
    <rPh sb="2" eb="3">
      <t>ジ</t>
    </rPh>
    <rPh sb="4" eb="7">
      <t>チュウイテン</t>
    </rPh>
    <rPh sb="11" eb="12">
      <t>1</t>
    </rPh>
    <rPh sb="12" eb="14">
      <t>ショゾク</t>
    </rPh>
    <rPh sb="14" eb="16">
      <t>ダンタイ</t>
    </rPh>
    <rPh sb="17" eb="18">
      <t>ヒト</t>
    </rPh>
    <rPh sb="20" eb="22">
      <t>モウシコ</t>
    </rPh>
    <rPh sb="28" eb="30">
      <t>サクセイ</t>
    </rPh>
    <rPh sb="54" eb="55">
      <t>レイ</t>
    </rPh>
    <rPh sb="55" eb="56">
      <t>ワ</t>
    </rPh>
    <rPh sb="57" eb="59">
      <t>ネンド</t>
    </rPh>
    <rPh sb="65" eb="67">
      <t>ニュウリョク</t>
    </rPh>
    <rPh sb="90" eb="92">
      <t>ガクネン</t>
    </rPh>
    <rPh sb="96" eb="97">
      <t>ネン</t>
    </rPh>
    <rPh sb="97" eb="98">
      <t>ド</t>
    </rPh>
    <rPh sb="99" eb="101">
      <t>ガクネン</t>
    </rPh>
    <rPh sb="102" eb="104">
      <t>ニュウリョク</t>
    </rPh>
    <rPh sb="127" eb="129">
      <t>シカク</t>
    </rPh>
    <rPh sb="129" eb="131">
      <t>シンサ</t>
    </rPh>
    <rPh sb="134" eb="136">
      <t>シュツジョウ</t>
    </rPh>
    <rPh sb="136" eb="138">
      <t>タイカイ</t>
    </rPh>
    <rPh sb="138" eb="139">
      <t>メイ</t>
    </rPh>
    <rPh sb="140" eb="142">
      <t>キジツ</t>
    </rPh>
    <rPh sb="143" eb="145">
      <t>サイコウ</t>
    </rPh>
    <rPh sb="145" eb="147">
      <t>キロク</t>
    </rPh>
    <rPh sb="161" eb="163">
      <t>ニュウリョク</t>
    </rPh>
    <rPh sb="239" eb="241">
      <t>フクスウ</t>
    </rPh>
    <rPh sb="247" eb="249">
      <t>バアイ</t>
    </rPh>
    <rPh sb="250" eb="252">
      <t>ベット</t>
    </rPh>
    <rPh sb="252" eb="254">
      <t>モウシコミ</t>
    </rPh>
    <rPh sb="259" eb="261">
      <t>サクセイ</t>
    </rPh>
    <rPh sb="263" eb="264">
      <t>クダ</t>
    </rPh>
    <rPh sb="279" eb="281">
      <t>ニュウリョク</t>
    </rPh>
    <rPh sb="281" eb="282">
      <t>ゴ</t>
    </rPh>
    <rPh sb="283" eb="285">
      <t>ホゾン</t>
    </rPh>
    <rPh sb="296" eb="298">
      <t>テンプ</t>
    </rPh>
    <rPh sb="299" eb="301">
      <t>ソウシン</t>
    </rPh>
    <rPh sb="303" eb="304">
      <t>クダ</t>
    </rPh>
    <rPh sb="419" eb="421">
      <t>ヘンシン</t>
    </rPh>
    <rPh sb="427" eb="429">
      <t>バアイ</t>
    </rPh>
    <rPh sb="430" eb="432">
      <t>モウシコ</t>
    </rPh>
    <rPh sb="434" eb="436">
      <t>フビ</t>
    </rPh>
    <rPh sb="442" eb="443">
      <t>カナラ</t>
    </rPh>
    <rPh sb="444" eb="446">
      <t>カクニン</t>
    </rPh>
    <rPh sb="473" eb="475">
      <t>カキ</t>
    </rPh>
    <rPh sb="475" eb="477">
      <t>アテサキ</t>
    </rPh>
    <rPh sb="478" eb="479">
      <t>フ</t>
    </rPh>
    <rPh sb="480" eb="481">
      <t>コ</t>
    </rPh>
    <rPh sb="483" eb="484">
      <t>クダ</t>
    </rPh>
    <rPh sb="522" eb="524">
      <t>タイカイ</t>
    </rPh>
    <rPh sb="524" eb="526">
      <t>トウジツ</t>
    </rPh>
    <rPh sb="526" eb="528">
      <t>ウケツケ</t>
    </rPh>
    <rPh sb="529" eb="531">
      <t>テイシュツ</t>
    </rPh>
    <rPh sb="533" eb="534">
      <t>クダ</t>
    </rPh>
    <phoneticPr fontId="3"/>
  </si>
  <si>
    <r>
      <t>メール申込先　：</t>
    </r>
    <r>
      <rPr>
        <sz val="12"/>
        <rFont val="ＭＳ ゴシック"/>
        <family val="3"/>
        <charset val="128"/>
      </rPr>
      <t>　</t>
    </r>
    <r>
      <rPr>
        <b/>
        <sz val="12"/>
        <rFont val="ＭＳ ゴシック"/>
        <family val="3"/>
        <charset val="128"/>
      </rPr>
      <t>kumariku@juno.ocn.ne.jp　
　　　　　　　　　　　（熊本陸上競技協会事務局</t>
    </r>
    <r>
      <rPr>
        <sz val="12"/>
        <rFont val="ＭＳ ゴシック"/>
        <family val="3"/>
        <charset val="128"/>
      </rPr>
      <t>）</t>
    </r>
    <r>
      <rPr>
        <b/>
        <sz val="12"/>
        <rFont val="ＭＳ ゴシック"/>
        <family val="3"/>
        <charset val="128"/>
      </rPr>
      <t xml:space="preserve"> 
参加料振込先　：　郵便局　口座番号　０１７７０－９－１１４８６３ 
　　　　　　　　　　加入者名　熊本陸上競技協会
　　　　　　　（振り込み用紙には所属・監督名を必ず記入してください。）
申込期限　：　令和３年３月９日（火）</t>
    </r>
    <rPh sb="3" eb="5">
      <t>モウシコミ</t>
    </rPh>
    <rPh sb="5" eb="6">
      <t>サキ</t>
    </rPh>
    <rPh sb="46" eb="48">
      <t>クマモト</t>
    </rPh>
    <rPh sb="48" eb="50">
      <t>リクジョウ</t>
    </rPh>
    <rPh sb="50" eb="52">
      <t>キョウギ</t>
    </rPh>
    <rPh sb="52" eb="54">
      <t>キョウカイ</t>
    </rPh>
    <rPh sb="54" eb="57">
      <t>ジムキョク</t>
    </rPh>
    <rPh sb="60" eb="63">
      <t>サンカリョウ</t>
    </rPh>
    <rPh sb="104" eb="107">
      <t>カニュウシャ</t>
    </rPh>
    <rPh sb="107" eb="108">
      <t>メイ</t>
    </rPh>
    <rPh sb="109" eb="111">
      <t>クマモト</t>
    </rPh>
    <rPh sb="111" eb="113">
      <t>リクジョウ</t>
    </rPh>
    <rPh sb="113" eb="115">
      <t>キョウギ</t>
    </rPh>
    <rPh sb="115" eb="117">
      <t>キョウカイ</t>
    </rPh>
    <rPh sb="126" eb="127">
      <t>フ</t>
    </rPh>
    <rPh sb="128" eb="129">
      <t>コ</t>
    </rPh>
    <rPh sb="130" eb="132">
      <t>ヨウシ</t>
    </rPh>
    <rPh sb="134" eb="136">
      <t>ショゾク</t>
    </rPh>
    <rPh sb="137" eb="139">
      <t>カントク</t>
    </rPh>
    <rPh sb="139" eb="140">
      <t>メイ</t>
    </rPh>
    <rPh sb="141" eb="142">
      <t>カナラ</t>
    </rPh>
    <rPh sb="143" eb="145">
      <t>キニュウ</t>
    </rPh>
    <rPh sb="161" eb="162">
      <t>レイ</t>
    </rPh>
    <rPh sb="162" eb="163">
      <t>ワ</t>
    </rPh>
    <rPh sb="170" eb="171">
      <t>ヒ</t>
    </rPh>
    <phoneticPr fontId="3"/>
  </si>
  <si>
    <t xml:space="preserve">
　第２９回金栗記念選抜陸上中長距離大会２０２１</t>
    <rPh sb="3" eb="4">
      <t>ダイ</t>
    </rPh>
    <rPh sb="6" eb="7">
      <t>カイ</t>
    </rPh>
    <rPh sb="7" eb="8">
      <t>キン</t>
    </rPh>
    <rPh sb="8" eb="9">
      <t>クリ</t>
    </rPh>
    <rPh sb="9" eb="11">
      <t>キネン</t>
    </rPh>
    <rPh sb="11" eb="13">
      <t>センバツ</t>
    </rPh>
    <rPh sb="13" eb="15">
      <t>リクジョウ</t>
    </rPh>
    <rPh sb="15" eb="16">
      <t>チュウ</t>
    </rPh>
    <rPh sb="16" eb="17">
      <t>ナガ</t>
    </rPh>
    <rPh sb="17" eb="19">
      <t>キョリ</t>
    </rPh>
    <rPh sb="19" eb="2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</si>
</sst>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&gt;9999]##&quot;:&quot;##&quot;.&quot;##;##&quot;.&quot;##"/>
    <numFmt numFmtId="177" formatCode="0;;&quot;&quot;"/>
    <numFmt numFmtId="178" formatCode="&quot;男&quot;\ 0"/>
    <numFmt numFmtId="179" formatCode="&quot;女&quot;\ 0"/>
    <numFmt numFmtId="180" formatCode="[$-411]ggge&quot;年&quot;m&quot;月&quot;d&quot;日&quot;;@"/>
    <numFmt numFmtId="181" formatCode="##&quot;年&quot;##&quot;月&quot;##&quot;日&quot;"/>
    <numFmt numFmtId="182" formatCode="yyyy/m/d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dotted">
        <color indexed="30"/>
      </right>
      <top/>
      <bottom style="thin">
        <color indexed="30"/>
      </bottom>
      <diagonal/>
    </border>
    <border>
      <left style="hair">
        <color indexed="10"/>
      </left>
      <right style="hair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/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Protection="1"/>
    <xf numFmtId="0" fontId="0" fillId="0" borderId="0" xfId="0" applyBorder="1" applyAlignment="1">
      <alignment vertical="center"/>
    </xf>
    <xf numFmtId="0" fontId="9" fillId="0" borderId="8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5" fontId="7" fillId="2" borderId="0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/>
    </xf>
    <xf numFmtId="0" fontId="0" fillId="3" borderId="16" xfId="0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/>
    <xf numFmtId="0" fontId="14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57" fontId="0" fillId="0" borderId="20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/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5" fontId="7" fillId="5" borderId="37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Protection="1"/>
    <xf numFmtId="0" fontId="0" fillId="0" borderId="0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5" fontId="7" fillId="5" borderId="8" xfId="0" applyNumberFormat="1" applyFont="1" applyFill="1" applyBorder="1" applyAlignment="1">
      <alignment horizontal="right" vertical="center"/>
    </xf>
    <xf numFmtId="178" fontId="0" fillId="5" borderId="48" xfId="0" applyNumberFormat="1" applyFill="1" applyBorder="1" applyAlignment="1">
      <alignment horizontal="center" vertical="center"/>
    </xf>
    <xf numFmtId="179" fontId="0" fillId="5" borderId="49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4" borderId="5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5" fillId="3" borderId="52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176" fontId="10" fillId="0" borderId="5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 applyProtection="1">
      <alignment vertical="center" shrinkToFit="1"/>
      <protection locked="0"/>
    </xf>
    <xf numFmtId="182" fontId="0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5" xfId="0" applyNumberFormat="1" applyFont="1" applyFill="1" applyBorder="1" applyAlignment="1" applyProtection="1">
      <alignment vertical="center" shrinkToFit="1"/>
      <protection locked="0"/>
    </xf>
    <xf numFmtId="182" fontId="1" fillId="0" borderId="26" xfId="0" applyNumberFormat="1" applyFont="1" applyFill="1" applyBorder="1" applyAlignment="1" applyProtection="1">
      <alignment horizontal="center" vertical="center"/>
      <protection locked="0"/>
    </xf>
    <xf numFmtId="182" fontId="1" fillId="0" borderId="28" xfId="0" applyNumberFormat="1" applyFont="1" applyFill="1" applyBorder="1" applyAlignment="1" applyProtection="1">
      <alignment horizontal="center" vertical="center"/>
      <protection locked="0"/>
    </xf>
    <xf numFmtId="18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181" fontId="10" fillId="0" borderId="5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176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2" xfId="0" applyFill="1" applyBorder="1" applyAlignment="1" applyProtection="1">
      <alignment horizontal="left" vertical="center" shrinkToFit="1"/>
      <protection locked="0"/>
    </xf>
    <xf numFmtId="176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176" fontId="10" fillId="0" borderId="52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87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88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89" xfId="0" applyFont="1" applyFill="1" applyBorder="1" applyAlignment="1">
      <alignment horizontal="center" vertical="center" shrinkToFit="1"/>
    </xf>
    <xf numFmtId="176" fontId="10" fillId="0" borderId="9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91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5" fillId="4" borderId="93" xfId="0" quotePrefix="1" applyFont="1" applyFill="1" applyBorder="1" applyAlignment="1">
      <alignment horizontal="center" vertical="center" shrinkToFit="1"/>
    </xf>
    <xf numFmtId="181" fontId="9" fillId="0" borderId="94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94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93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85" xfId="0" applyFont="1" applyFill="1" applyBorder="1" applyAlignment="1">
      <alignment horizontal="center" vertical="center" shrinkToFit="1"/>
    </xf>
    <xf numFmtId="176" fontId="10" fillId="0" borderId="8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5" fillId="3" borderId="96" xfId="0" applyFont="1" applyFill="1" applyBorder="1" applyAlignment="1">
      <alignment horizontal="center" vertical="center" shrinkToFit="1"/>
    </xf>
    <xf numFmtId="181" fontId="10" fillId="0" borderId="82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7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8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5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9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6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>
      <alignment horizontal="center" vertical="center" wrapText="1" shrinkToFit="1"/>
    </xf>
    <xf numFmtId="0" fontId="0" fillId="5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49" fontId="11" fillId="0" borderId="48" xfId="0" applyNumberFormat="1" applyFont="1" applyFill="1" applyBorder="1" applyAlignment="1" applyProtection="1">
      <alignment vertical="center"/>
      <protection locked="0"/>
    </xf>
    <xf numFmtId="49" fontId="11" fillId="0" borderId="60" xfId="0" applyNumberFormat="1" applyFont="1" applyFill="1" applyBorder="1" applyAlignment="1" applyProtection="1">
      <alignment vertical="center"/>
      <protection locked="0"/>
    </xf>
    <xf numFmtId="0" fontId="1" fillId="3" borderId="61" xfId="0" applyFont="1" applyFill="1" applyBorder="1" applyAlignment="1">
      <alignment horizontal="left" vertical="center"/>
    </xf>
    <xf numFmtId="0" fontId="1" fillId="3" borderId="62" xfId="0" applyFont="1" applyFill="1" applyBorder="1" applyAlignment="1">
      <alignment horizontal="left" vertical="center"/>
    </xf>
    <xf numFmtId="0" fontId="1" fillId="3" borderId="63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5" borderId="64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178" fontId="0" fillId="5" borderId="66" xfId="0" applyNumberFormat="1" applyFill="1" applyBorder="1" applyAlignment="1">
      <alignment horizontal="center" vertical="center"/>
    </xf>
    <xf numFmtId="178" fontId="0" fillId="5" borderId="67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 shrinkToFit="1"/>
    </xf>
    <xf numFmtId="0" fontId="5" fillId="4" borderId="71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22" xfId="0" applyFont="1" applyFill="1" applyBorder="1" applyAlignment="1">
      <alignment horizontal="center" vertical="center" textRotation="255"/>
    </xf>
    <xf numFmtId="0" fontId="6" fillId="4" borderId="72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0" fontId="5" fillId="0" borderId="1" xfId="0" applyNumberFormat="1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shrinkToFit="1"/>
    </xf>
    <xf numFmtId="0" fontId="5" fillId="3" borderId="80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textRotation="255"/>
    </xf>
    <xf numFmtId="0" fontId="5" fillId="3" borderId="30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left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0</xdr:row>
      <xdr:rowOff>114300</xdr:rowOff>
    </xdr:from>
    <xdr:to>
      <xdr:col>6</xdr:col>
      <xdr:colOff>281940</xdr:colOff>
      <xdr:row>0</xdr:row>
      <xdr:rowOff>525780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6285D5-3958-4169-83C0-D1147138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114300"/>
          <a:ext cx="413004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83820</xdr:rowOff>
    </xdr:from>
    <xdr:to>
      <xdr:col>0</xdr:col>
      <xdr:colOff>543353</xdr:colOff>
      <xdr:row>0</xdr:row>
      <xdr:rowOff>701040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07214A-66D2-4F73-AE9A-79EE5856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83820"/>
          <a:ext cx="490013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91440</xdr:rowOff>
    </xdr:from>
    <xdr:to>
      <xdr:col>1</xdr:col>
      <xdr:colOff>495300</xdr:colOff>
      <xdr:row>0</xdr:row>
      <xdr:rowOff>714728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6488D3A-0237-4F4D-B36A-E26BEBED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91440"/>
          <a:ext cx="472440" cy="623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8"/>
  <sheetViews>
    <sheetView showGridLines="0" tabSelected="1" zoomScaleNormal="100" zoomScaleSheetLayoutView="100" workbookViewId="0">
      <selection activeCell="C3" sqref="C3"/>
    </sheetView>
  </sheetViews>
  <sheetFormatPr defaultRowHeight="13.2"/>
  <cols>
    <col min="1" max="1" width="8.109375" customWidth="1"/>
    <col min="2" max="2" width="14.88671875" customWidth="1"/>
    <col min="3" max="3" width="19.44140625" customWidth="1"/>
    <col min="4" max="4" width="14" customWidth="1"/>
    <col min="5" max="5" width="8.6640625" customWidth="1"/>
    <col min="6" max="6" width="8.33203125" customWidth="1"/>
    <col min="7" max="7" width="10.44140625" customWidth="1"/>
    <col min="8" max="8" width="4.44140625" customWidth="1"/>
    <col min="9" max="9" width="4.21875" customWidth="1"/>
    <col min="10" max="10" width="5" customWidth="1"/>
    <col min="11" max="11" width="5.21875" customWidth="1"/>
    <col min="12" max="12" width="7" customWidth="1"/>
    <col min="13" max="13" width="6.6640625" customWidth="1"/>
    <col min="14" max="22" width="5" customWidth="1"/>
  </cols>
  <sheetData>
    <row r="1" spans="1:12" ht="73.8" customHeight="1" thickBot="1">
      <c r="A1" s="1"/>
      <c r="B1" s="157" t="s">
        <v>122</v>
      </c>
      <c r="C1" s="157"/>
      <c r="D1" s="157"/>
      <c r="E1" s="157"/>
      <c r="F1" s="157"/>
      <c r="G1" s="157"/>
      <c r="H1" s="1"/>
      <c r="I1" s="1"/>
      <c r="J1" s="72"/>
      <c r="K1" s="72"/>
      <c r="L1" s="72"/>
    </row>
    <row r="2" spans="1:12" ht="12" customHeight="1" thickTop="1">
      <c r="A2" s="1"/>
      <c r="B2" s="50"/>
      <c r="C2" s="35"/>
      <c r="D2" s="3"/>
      <c r="E2" s="3"/>
      <c r="F2" s="3"/>
      <c r="G2" s="4"/>
      <c r="H2" s="1"/>
      <c r="I2" s="1"/>
      <c r="J2" s="72"/>
      <c r="K2" s="72"/>
      <c r="L2" s="72"/>
    </row>
    <row r="3" spans="1:12" ht="18.75" customHeight="1">
      <c r="A3" s="1"/>
      <c r="B3" s="5" t="s">
        <v>0</v>
      </c>
      <c r="C3" s="19"/>
      <c r="D3" s="76" t="s">
        <v>68</v>
      </c>
      <c r="E3" s="15"/>
      <c r="F3" s="8"/>
      <c r="G3" s="7"/>
      <c r="H3" s="1"/>
      <c r="I3" s="1"/>
      <c r="J3" s="72"/>
      <c r="K3" s="72"/>
      <c r="L3" s="72"/>
    </row>
    <row r="4" spans="1:12" ht="30" customHeight="1">
      <c r="A4" s="1"/>
      <c r="B4" s="162" t="s">
        <v>93</v>
      </c>
      <c r="C4" s="163"/>
      <c r="D4" s="163"/>
      <c r="E4" s="163"/>
      <c r="F4" s="163"/>
      <c r="G4" s="164"/>
      <c r="H4" s="1"/>
      <c r="I4" s="1"/>
      <c r="J4" s="72"/>
      <c r="K4" s="72"/>
      <c r="L4" s="72"/>
    </row>
    <row r="5" spans="1:12" ht="21.75" customHeight="1">
      <c r="A5" s="1"/>
      <c r="B5" s="20" t="s">
        <v>5</v>
      </c>
      <c r="C5" s="21"/>
      <c r="D5" s="22"/>
      <c r="E5" s="23"/>
      <c r="F5" s="21"/>
      <c r="G5" s="7"/>
      <c r="H5" s="1"/>
      <c r="I5" s="1"/>
      <c r="J5" s="72"/>
      <c r="K5" s="72"/>
      <c r="L5" s="72"/>
    </row>
    <row r="6" spans="1:12" ht="18" customHeight="1">
      <c r="A6" s="1"/>
      <c r="B6" s="5" t="s">
        <v>1</v>
      </c>
      <c r="C6" s="15"/>
      <c r="D6" s="9" t="s">
        <v>75</v>
      </c>
      <c r="E6" s="81" t="s">
        <v>74</v>
      </c>
      <c r="F6" s="8"/>
      <c r="G6" s="7"/>
      <c r="H6" s="1"/>
      <c r="I6" s="1"/>
      <c r="J6" s="72"/>
      <c r="K6" s="72"/>
      <c r="L6" s="72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2"/>
      <c r="K7" s="72"/>
      <c r="L7" s="72"/>
    </row>
    <row r="8" spans="1:12" ht="16.5" customHeight="1">
      <c r="A8" s="1"/>
      <c r="B8" s="24" t="s">
        <v>94</v>
      </c>
      <c r="C8" s="15"/>
      <c r="D8" s="6" t="s">
        <v>4</v>
      </c>
      <c r="E8" s="160"/>
      <c r="F8" s="161"/>
      <c r="G8" s="7"/>
      <c r="H8" s="1"/>
      <c r="I8" s="1"/>
      <c r="J8" s="72"/>
      <c r="K8" s="72"/>
      <c r="L8" s="72"/>
    </row>
    <row r="9" spans="1:12" ht="8.25" customHeight="1" thickBot="1">
      <c r="A9" s="1"/>
      <c r="B9" s="36"/>
      <c r="C9" s="11"/>
      <c r="D9" s="11"/>
      <c r="E9" s="12"/>
      <c r="F9" s="41"/>
      <c r="G9" s="13"/>
      <c r="H9" s="1"/>
      <c r="I9" s="1"/>
      <c r="J9" s="72"/>
      <c r="K9" s="72"/>
      <c r="L9" s="72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4.25" customHeight="1" thickBot="1">
      <c r="A11" s="2"/>
      <c r="B11" s="43" t="s">
        <v>95</v>
      </c>
      <c r="C11" s="2" t="s">
        <v>96</v>
      </c>
      <c r="D11" s="2"/>
      <c r="E11" s="2"/>
      <c r="F11" s="2"/>
      <c r="G11" s="2"/>
      <c r="H11" s="2"/>
      <c r="I11" s="2"/>
      <c r="J11" s="25"/>
      <c r="K11" s="25"/>
      <c r="L11" s="25"/>
    </row>
    <row r="12" spans="1:12" ht="17.25" customHeight="1">
      <c r="A12" s="2"/>
      <c r="B12" s="73" t="s">
        <v>6</v>
      </c>
      <c r="C12" s="74" t="s">
        <v>8</v>
      </c>
      <c r="D12" s="74" t="s">
        <v>7</v>
      </c>
      <c r="E12" s="158" t="s">
        <v>20</v>
      </c>
      <c r="F12" s="159"/>
      <c r="G12" s="2"/>
      <c r="H12" s="2"/>
      <c r="I12" s="2"/>
      <c r="J12" s="25"/>
      <c r="K12" s="25"/>
      <c r="L12" s="25"/>
    </row>
    <row r="13" spans="1:12" ht="33.6" customHeight="1">
      <c r="A13" s="2"/>
      <c r="B13" s="92" t="s">
        <v>3</v>
      </c>
      <c r="C13" s="93" t="str">
        <f>E13+F13&amp;"種目×3000円"</f>
        <v>0種目×3000円</v>
      </c>
      <c r="D13" s="94">
        <f>3000*(E13+F13)</f>
        <v>0</v>
      </c>
      <c r="E13" s="95">
        <f>COUNTA(男子!I6:I50)</f>
        <v>0</v>
      </c>
      <c r="F13" s="96">
        <f>COUNTA(女子!I6:I50)</f>
        <v>0</v>
      </c>
      <c r="G13" s="2"/>
      <c r="H13" s="2"/>
      <c r="I13" s="2"/>
      <c r="J13" s="25"/>
      <c r="K13" s="25"/>
      <c r="L13" s="25"/>
    </row>
    <row r="14" spans="1:12" ht="24.75" hidden="1" customHeight="1">
      <c r="A14" s="2"/>
      <c r="B14" s="92" t="s">
        <v>91</v>
      </c>
      <c r="C14" s="93" t="str">
        <f>IF(E6="一般","種目なし",E14+F14&amp;"種目×"&amp;IF(OR(E6="高校",E6="中学"),"2000円","1000円"))</f>
        <v>種目なし</v>
      </c>
      <c r="D14" s="94">
        <f>IF(E6="一般",0,IF(OR(E6="高校",E6="中学"),2000,1000)*(E14+F14))</f>
        <v>0</v>
      </c>
      <c r="E14" s="95">
        <f>IF(男子!R6=0,0,1)+IF(男子!R7=0,0,1)</f>
        <v>0</v>
      </c>
      <c r="F14" s="96">
        <f>IF(女子!R6=0,0,1)+IF(女子!R7=0,0,1)</f>
        <v>0</v>
      </c>
      <c r="G14" s="2"/>
      <c r="H14" s="2"/>
      <c r="I14" s="2"/>
      <c r="J14" s="25"/>
      <c r="K14" s="25"/>
      <c r="L14" s="25"/>
    </row>
    <row r="15" spans="1:12" ht="24.75" customHeight="1" thickBot="1">
      <c r="A15" s="2"/>
      <c r="B15" s="167" t="s">
        <v>90</v>
      </c>
      <c r="C15" s="168"/>
      <c r="D15" s="75">
        <f>D13</f>
        <v>0</v>
      </c>
      <c r="E15" s="169"/>
      <c r="F15" s="170"/>
      <c r="G15" s="2"/>
      <c r="H15" s="2"/>
      <c r="I15" s="2"/>
      <c r="J15" s="25"/>
      <c r="K15" s="25"/>
      <c r="L15" s="25"/>
    </row>
    <row r="16" spans="1:12" ht="12" customHeight="1">
      <c r="A16" s="2"/>
      <c r="B16" s="84"/>
      <c r="C16" s="51"/>
      <c r="D16" s="34"/>
      <c r="E16" s="2"/>
      <c r="F16" s="2"/>
      <c r="G16" s="2"/>
      <c r="H16" s="2"/>
      <c r="I16" s="2"/>
      <c r="J16" s="25"/>
      <c r="K16" s="25"/>
      <c r="L16" s="25"/>
    </row>
    <row r="17" spans="1:13" ht="174" customHeight="1">
      <c r="A17" s="2"/>
      <c r="B17" s="166" t="s">
        <v>120</v>
      </c>
      <c r="C17" s="166"/>
      <c r="D17" s="166"/>
      <c r="E17" s="166"/>
      <c r="F17" s="166"/>
      <c r="G17" s="166"/>
      <c r="H17" s="166"/>
      <c r="I17" s="166"/>
      <c r="J17" s="25"/>
      <c r="K17" s="25"/>
      <c r="L17" s="25"/>
    </row>
    <row r="18" spans="1:13" ht="101.25" customHeight="1">
      <c r="A18" s="2"/>
      <c r="B18" s="171" t="s">
        <v>121</v>
      </c>
      <c r="C18" s="171"/>
      <c r="D18" s="171"/>
      <c r="E18" s="171"/>
      <c r="F18" s="171"/>
      <c r="G18" s="171"/>
      <c r="H18" s="171"/>
      <c r="I18" s="171"/>
      <c r="J18" s="25"/>
      <c r="K18" s="25"/>
      <c r="L18" s="25"/>
    </row>
    <row r="19" spans="1:13" ht="71.25" customHeight="1">
      <c r="A19" s="2"/>
      <c r="B19" s="165" t="s">
        <v>76</v>
      </c>
      <c r="C19" s="165"/>
      <c r="D19" s="165"/>
      <c r="E19" s="165"/>
      <c r="F19" s="165"/>
      <c r="G19" s="165"/>
      <c r="H19" s="165"/>
      <c r="I19" s="47"/>
      <c r="J19" s="70"/>
      <c r="K19" s="25"/>
      <c r="L19" s="25"/>
    </row>
    <row r="20" spans="1:13" ht="55.5" hidden="1" customHeight="1">
      <c r="A20" s="111" t="s">
        <v>98</v>
      </c>
      <c r="B20" s="112" t="s">
        <v>99</v>
      </c>
      <c r="C20" s="112" t="s">
        <v>70</v>
      </c>
      <c r="D20" s="112" t="s">
        <v>100</v>
      </c>
      <c r="E20" s="112" t="s">
        <v>101</v>
      </c>
      <c r="F20" s="112" t="s">
        <v>102</v>
      </c>
      <c r="G20" s="112" t="s">
        <v>103</v>
      </c>
      <c r="H20" s="112" t="s">
        <v>104</v>
      </c>
      <c r="I20" s="112" t="s">
        <v>105</v>
      </c>
      <c r="J20" s="113" t="s">
        <v>106</v>
      </c>
      <c r="K20" s="114" t="s">
        <v>107</v>
      </c>
      <c r="L20" s="25"/>
    </row>
    <row r="21" spans="1:13" ht="17.25" hidden="1" customHeight="1">
      <c r="A21" s="97">
        <v>100100</v>
      </c>
      <c r="B21" s="97">
        <f>C3</f>
        <v>0</v>
      </c>
      <c r="C21" s="97">
        <f>E3</f>
        <v>0</v>
      </c>
      <c r="D21" s="97">
        <f>C8</f>
        <v>0</v>
      </c>
      <c r="E21" s="98">
        <f>E8</f>
        <v>0</v>
      </c>
      <c r="F21" s="99">
        <f>E13</f>
        <v>0</v>
      </c>
      <c r="G21" s="99">
        <f>F13</f>
        <v>0</v>
      </c>
      <c r="H21" s="104">
        <f>E14</f>
        <v>0</v>
      </c>
      <c r="I21" s="104">
        <f>F14</f>
        <v>0</v>
      </c>
      <c r="J21" s="105">
        <f>D15</f>
        <v>0</v>
      </c>
      <c r="K21" s="99" t="str">
        <f>E6</f>
        <v>一般</v>
      </c>
      <c r="L21" s="71"/>
      <c r="M21" t="s">
        <v>108</v>
      </c>
    </row>
    <row r="22" spans="1:13" ht="16.5" hidden="1" customHeight="1">
      <c r="A22" t="s">
        <v>21</v>
      </c>
      <c r="B22">
        <v>1</v>
      </c>
      <c r="C22" t="s">
        <v>74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3" ht="16.5" hidden="1" customHeight="1">
      <c r="A23" t="s">
        <v>22</v>
      </c>
      <c r="B23">
        <v>2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1:13" ht="13.5" hidden="1" customHeight="1">
      <c r="A24" t="s">
        <v>23</v>
      </c>
      <c r="B24">
        <v>3</v>
      </c>
    </row>
    <row r="25" spans="1:13" hidden="1">
      <c r="A25" t="s">
        <v>24</v>
      </c>
      <c r="B25">
        <v>4</v>
      </c>
    </row>
    <row r="26" spans="1:13" hidden="1">
      <c r="A26" t="s">
        <v>25</v>
      </c>
      <c r="B26">
        <v>5</v>
      </c>
    </row>
    <row r="27" spans="1:13" hidden="1">
      <c r="A27" t="s">
        <v>26</v>
      </c>
      <c r="B27">
        <v>6</v>
      </c>
    </row>
    <row r="28" spans="1:13" hidden="1">
      <c r="A28" t="s">
        <v>27</v>
      </c>
      <c r="B28">
        <v>7</v>
      </c>
    </row>
    <row r="29" spans="1:13" hidden="1">
      <c r="A29" t="s">
        <v>28</v>
      </c>
      <c r="B29">
        <v>8</v>
      </c>
    </row>
    <row r="30" spans="1:13" hidden="1">
      <c r="A30" t="s">
        <v>29</v>
      </c>
      <c r="B30">
        <v>9</v>
      </c>
    </row>
    <row r="31" spans="1:13" hidden="1">
      <c r="A31" t="s">
        <v>30</v>
      </c>
      <c r="B31">
        <v>10</v>
      </c>
    </row>
    <row r="32" spans="1:13" hidden="1">
      <c r="A32" t="s">
        <v>31</v>
      </c>
      <c r="B32">
        <v>11</v>
      </c>
    </row>
    <row r="33" spans="1:2" hidden="1">
      <c r="A33" t="s">
        <v>32</v>
      </c>
      <c r="B33">
        <v>12</v>
      </c>
    </row>
    <row r="34" spans="1:2" hidden="1">
      <c r="A34" t="s">
        <v>33</v>
      </c>
      <c r="B34">
        <v>13</v>
      </c>
    </row>
    <row r="35" spans="1:2" hidden="1">
      <c r="A35" t="s">
        <v>34</v>
      </c>
      <c r="B35">
        <v>14</v>
      </c>
    </row>
    <row r="36" spans="1:2" hidden="1">
      <c r="A36" t="s">
        <v>35</v>
      </c>
      <c r="B36">
        <v>15</v>
      </c>
    </row>
    <row r="37" spans="1:2" hidden="1">
      <c r="A37" t="s">
        <v>36</v>
      </c>
      <c r="B37">
        <v>16</v>
      </c>
    </row>
    <row r="38" spans="1:2" hidden="1">
      <c r="A38" t="s">
        <v>37</v>
      </c>
      <c r="B38">
        <v>17</v>
      </c>
    </row>
    <row r="39" spans="1:2" hidden="1">
      <c r="A39" t="s">
        <v>38</v>
      </c>
      <c r="B39">
        <v>18</v>
      </c>
    </row>
    <row r="40" spans="1:2" hidden="1">
      <c r="A40" t="s">
        <v>39</v>
      </c>
      <c r="B40">
        <v>19</v>
      </c>
    </row>
    <row r="41" spans="1:2" hidden="1">
      <c r="A41" t="s">
        <v>40</v>
      </c>
      <c r="B41">
        <v>20</v>
      </c>
    </row>
    <row r="42" spans="1:2" hidden="1">
      <c r="A42" t="s">
        <v>41</v>
      </c>
      <c r="B42">
        <v>21</v>
      </c>
    </row>
    <row r="43" spans="1:2" hidden="1">
      <c r="A43" t="s">
        <v>42</v>
      </c>
      <c r="B43">
        <v>22</v>
      </c>
    </row>
    <row r="44" spans="1:2" hidden="1">
      <c r="A44" t="s">
        <v>43</v>
      </c>
      <c r="B44">
        <v>23</v>
      </c>
    </row>
    <row r="45" spans="1:2" hidden="1">
      <c r="A45" t="s">
        <v>44</v>
      </c>
      <c r="B45">
        <v>24</v>
      </c>
    </row>
    <row r="46" spans="1:2" hidden="1">
      <c r="A46" t="s">
        <v>45</v>
      </c>
      <c r="B46">
        <v>25</v>
      </c>
    </row>
    <row r="47" spans="1:2" hidden="1">
      <c r="A47" t="s">
        <v>46</v>
      </c>
      <c r="B47">
        <v>26</v>
      </c>
    </row>
    <row r="48" spans="1:2" hidden="1">
      <c r="A48" t="s">
        <v>47</v>
      </c>
      <c r="B48">
        <v>27</v>
      </c>
    </row>
    <row r="49" spans="1:2" hidden="1">
      <c r="A49" t="s">
        <v>48</v>
      </c>
      <c r="B49">
        <v>28</v>
      </c>
    </row>
    <row r="50" spans="1:2" hidden="1">
      <c r="A50" t="s">
        <v>49</v>
      </c>
      <c r="B50">
        <v>29</v>
      </c>
    </row>
    <row r="51" spans="1:2" hidden="1">
      <c r="A51" t="s">
        <v>50</v>
      </c>
      <c r="B51">
        <v>30</v>
      </c>
    </row>
    <row r="52" spans="1:2" hidden="1">
      <c r="A52" t="s">
        <v>51</v>
      </c>
      <c r="B52">
        <v>31</v>
      </c>
    </row>
    <row r="53" spans="1:2" hidden="1">
      <c r="A53" t="s">
        <v>52</v>
      </c>
      <c r="B53">
        <v>32</v>
      </c>
    </row>
    <row r="54" spans="1:2" hidden="1">
      <c r="A54" t="s">
        <v>53</v>
      </c>
      <c r="B54">
        <v>33</v>
      </c>
    </row>
    <row r="55" spans="1:2" hidden="1">
      <c r="A55" t="s">
        <v>54</v>
      </c>
      <c r="B55">
        <v>34</v>
      </c>
    </row>
    <row r="56" spans="1:2" hidden="1">
      <c r="A56" t="s">
        <v>55</v>
      </c>
      <c r="B56">
        <v>35</v>
      </c>
    </row>
    <row r="57" spans="1:2" hidden="1">
      <c r="A57" t="s">
        <v>56</v>
      </c>
      <c r="B57">
        <v>36</v>
      </c>
    </row>
    <row r="58" spans="1:2" hidden="1">
      <c r="A58" t="s">
        <v>57</v>
      </c>
      <c r="B58">
        <v>37</v>
      </c>
    </row>
    <row r="59" spans="1:2" hidden="1">
      <c r="A59" t="s">
        <v>58</v>
      </c>
      <c r="B59">
        <v>38</v>
      </c>
    </row>
    <row r="60" spans="1:2" hidden="1">
      <c r="A60" t="s">
        <v>59</v>
      </c>
      <c r="B60">
        <v>39</v>
      </c>
    </row>
    <row r="61" spans="1:2" hidden="1">
      <c r="A61" t="s">
        <v>60</v>
      </c>
      <c r="B61">
        <v>40</v>
      </c>
    </row>
    <row r="62" spans="1:2" hidden="1">
      <c r="A62" t="s">
        <v>61</v>
      </c>
      <c r="B62">
        <v>41</v>
      </c>
    </row>
    <row r="63" spans="1:2" hidden="1">
      <c r="A63" t="s">
        <v>62</v>
      </c>
      <c r="B63">
        <v>42</v>
      </c>
    </row>
    <row r="64" spans="1:2" hidden="1">
      <c r="A64" t="s">
        <v>63</v>
      </c>
      <c r="B64">
        <v>43</v>
      </c>
    </row>
    <row r="65" spans="1:2" hidden="1">
      <c r="A65" t="s">
        <v>64</v>
      </c>
      <c r="B65">
        <v>44</v>
      </c>
    </row>
    <row r="66" spans="1:2" hidden="1">
      <c r="A66" t="s">
        <v>65</v>
      </c>
      <c r="B66">
        <v>45</v>
      </c>
    </row>
    <row r="67" spans="1:2" hidden="1">
      <c r="A67" t="s">
        <v>66</v>
      </c>
      <c r="B67">
        <v>46</v>
      </c>
    </row>
    <row r="68" spans="1:2" hidden="1">
      <c r="A68" t="s">
        <v>67</v>
      </c>
      <c r="B68">
        <v>47</v>
      </c>
    </row>
  </sheetData>
  <sheetProtection selectLockedCells="1"/>
  <mergeCells count="9">
    <mergeCell ref="B1:G1"/>
    <mergeCell ref="E12:F12"/>
    <mergeCell ref="E8:F8"/>
    <mergeCell ref="B4:G4"/>
    <mergeCell ref="B19:H19"/>
    <mergeCell ref="B17:I17"/>
    <mergeCell ref="B15:C15"/>
    <mergeCell ref="E15:F15"/>
    <mergeCell ref="B18:I18"/>
  </mergeCells>
  <phoneticPr fontId="3"/>
  <dataValidations xWindow="374" yWindow="150" count="5">
    <dataValidation imeMode="on" allowBlank="1" showInputMessage="1" showErrorMessage="1" sqref="C8 C6" xr:uid="{00000000-0002-0000-0000-000000000000}"/>
    <dataValidation imeMode="off" allowBlank="1" showInputMessage="1" showErrorMessage="1" sqref="E8:F8" xr:uid="{00000000-0002-0000-0000-000001000000}"/>
    <dataValidation imeMode="on" allowBlank="1" error="▼をクリックしリストから選択してください。" prompt="▼をクリックしてリストから選択してください_x000a_" sqref="C3" xr:uid="{00000000-0002-0000-0000-000002000000}"/>
    <dataValidation type="list" imeMode="on" showErrorMessage="1" error="リストから選択してください" prompt="▼をクリックして_x000a_選択してください" sqref="E3" xr:uid="{00000000-0002-0000-0000-000003000000}">
      <formula1>$A$22:$A$68</formula1>
    </dataValidation>
    <dataValidation type="list" imeMode="off" allowBlank="1" showInputMessage="1" showErrorMessage="1" sqref="E6" xr:uid="{00000000-0002-0000-0000-000004000000}">
      <formula1>$C$22:$C$22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00"/>
  <sheetViews>
    <sheetView showGridLines="0" zoomScaleNormal="100" workbookViewId="0">
      <selection activeCell="B6" sqref="B6"/>
    </sheetView>
  </sheetViews>
  <sheetFormatPr defaultColWidth="9" defaultRowHeight="13.2"/>
  <cols>
    <col min="1" max="1" width="2.77734375" style="14" customWidth="1"/>
    <col min="2" max="2" width="5.6640625" style="14" customWidth="1"/>
    <col min="3" max="5" width="13.109375" style="14" customWidth="1"/>
    <col min="6" max="6" width="2.6640625" style="14" customWidth="1"/>
    <col min="7" max="7" width="8.6640625" style="14" customWidth="1"/>
    <col min="8" max="8" width="7.33203125" style="40" customWidth="1"/>
    <col min="9" max="9" width="12.6640625" style="14" customWidth="1"/>
    <col min="10" max="10" width="8.88671875" style="14" customWidth="1"/>
    <col min="11" max="11" width="13.6640625" style="14" customWidth="1"/>
    <col min="12" max="12" width="8.6640625" style="14" customWidth="1"/>
    <col min="13" max="14" width="5.6640625" style="14" hidden="1" customWidth="1"/>
    <col min="15" max="15" width="9.21875" style="25" hidden="1" customWidth="1"/>
    <col min="16" max="17" width="9.77734375" style="25" hidden="1" customWidth="1"/>
    <col min="18" max="22" width="9" style="14" hidden="1" customWidth="1"/>
    <col min="23" max="23" width="12.33203125" style="14" hidden="1" customWidth="1"/>
    <col min="24" max="24" width="10.44140625" style="14" hidden="1" customWidth="1"/>
    <col min="25" max="28" width="9" style="14" hidden="1" customWidth="1"/>
    <col min="29" max="16384" width="9" style="14"/>
  </cols>
  <sheetData>
    <row r="1" spans="1:28" ht="15.75" customHeight="1">
      <c r="A1" s="179" t="s">
        <v>118</v>
      </c>
      <c r="B1" s="180"/>
      <c r="C1" s="192" t="s">
        <v>72</v>
      </c>
      <c r="D1" s="193"/>
      <c r="E1" s="193"/>
      <c r="F1" s="45" t="str">
        <f>"所属長名："&amp;所属データ!$C$6&amp;"　　印"</f>
        <v>所属長名：　　印</v>
      </c>
      <c r="G1" s="45"/>
      <c r="O1" s="17"/>
    </row>
    <row r="2" spans="1:28" ht="14.25" customHeight="1" thickBot="1">
      <c r="A2" s="181"/>
      <c r="B2" s="182"/>
      <c r="C2" s="187" t="str">
        <f>"所属名："&amp;所属データ!$C$3</f>
        <v>所属名：</v>
      </c>
      <c r="D2" s="188"/>
      <c r="E2" s="188"/>
      <c r="F2" s="45" t="str">
        <f>"監督(代表)名："&amp;所属データ!$C$8</f>
        <v>監督(代表)名：</v>
      </c>
      <c r="G2" s="45"/>
      <c r="M2" s="106" t="str">
        <f>IF(COUNTIF(M6:M50,"○")&gt;6,"×リレーエントリーオーバー","")</f>
        <v/>
      </c>
      <c r="N2" s="106" t="str">
        <f>IF(COUNTIF(N6:N50,"○")&gt;6,"×リレーエントリーオーバー","")</f>
        <v/>
      </c>
    </row>
    <row r="3" spans="1:28" ht="16.5" customHeight="1" thickBot="1">
      <c r="A3" s="44"/>
      <c r="B3" s="44"/>
      <c r="C3" s="189"/>
      <c r="D3" s="189"/>
      <c r="E3" s="189"/>
      <c r="F3" s="189"/>
      <c r="G3" s="189"/>
      <c r="H3" s="189"/>
      <c r="I3" s="42"/>
      <c r="J3" s="42"/>
      <c r="K3" s="42"/>
      <c r="L3" s="42"/>
      <c r="M3" s="100" t="s">
        <v>78</v>
      </c>
      <c r="N3" s="101" t="s">
        <v>92</v>
      </c>
    </row>
    <row r="4" spans="1:28" ht="15" customHeight="1">
      <c r="A4" s="183" t="s">
        <v>11</v>
      </c>
      <c r="B4" s="185" t="s">
        <v>112</v>
      </c>
      <c r="C4" s="48" t="s">
        <v>10</v>
      </c>
      <c r="D4" s="48" t="s">
        <v>9</v>
      </c>
      <c r="E4" s="48" t="s">
        <v>113</v>
      </c>
      <c r="F4" s="177" t="s">
        <v>13</v>
      </c>
      <c r="G4" s="194" t="s">
        <v>111</v>
      </c>
      <c r="H4" s="190" t="s">
        <v>69</v>
      </c>
      <c r="I4" s="172" t="s">
        <v>71</v>
      </c>
      <c r="J4" s="173"/>
      <c r="K4" s="173"/>
      <c r="L4" s="174"/>
      <c r="M4" s="136" t="s">
        <v>15</v>
      </c>
      <c r="N4" s="175"/>
      <c r="P4" s="14" t="s">
        <v>79</v>
      </c>
      <c r="Q4" s="14"/>
    </row>
    <row r="5" spans="1:28" ht="15" customHeight="1" thickBot="1">
      <c r="A5" s="184"/>
      <c r="B5" s="186"/>
      <c r="C5" s="49" t="s">
        <v>12</v>
      </c>
      <c r="D5" s="49" t="s">
        <v>12</v>
      </c>
      <c r="E5" s="49" t="s">
        <v>114</v>
      </c>
      <c r="F5" s="178"/>
      <c r="G5" s="195"/>
      <c r="H5" s="191"/>
      <c r="I5" s="28" t="s">
        <v>14</v>
      </c>
      <c r="J5" s="108" t="s">
        <v>73</v>
      </c>
      <c r="K5" s="108" t="s">
        <v>97</v>
      </c>
      <c r="L5" s="140" t="s">
        <v>109</v>
      </c>
      <c r="M5" s="137"/>
      <c r="N5" s="176"/>
      <c r="O5" s="25">
        <f>COUNTA(C6:C50)</f>
        <v>0</v>
      </c>
      <c r="P5" s="26"/>
      <c r="Q5" s="26"/>
      <c r="R5" s="25"/>
      <c r="S5" s="87" t="s">
        <v>80</v>
      </c>
      <c r="T5" s="87" t="s">
        <v>81</v>
      </c>
      <c r="U5" s="87" t="s">
        <v>82</v>
      </c>
      <c r="V5" s="87" t="s">
        <v>83</v>
      </c>
      <c r="W5" s="87" t="s">
        <v>84</v>
      </c>
      <c r="X5" s="87" t="s">
        <v>85</v>
      </c>
      <c r="Y5" s="87" t="s">
        <v>86</v>
      </c>
      <c r="Z5" s="87" t="s">
        <v>87</v>
      </c>
      <c r="AA5" s="87" t="s">
        <v>88</v>
      </c>
      <c r="AB5" s="87" t="s">
        <v>89</v>
      </c>
    </row>
    <row r="6" spans="1:28" ht="14.25" customHeight="1">
      <c r="A6" s="37">
        <v>1</v>
      </c>
      <c r="B6" s="27"/>
      <c r="C6" s="115"/>
      <c r="D6" s="115"/>
      <c r="E6" s="115"/>
      <c r="F6" s="32"/>
      <c r="G6" s="116"/>
      <c r="H6" s="82">
        <f>所属データ!$E$3</f>
        <v>0</v>
      </c>
      <c r="I6" s="29"/>
      <c r="J6" s="109"/>
      <c r="K6" s="144"/>
      <c r="L6" s="141"/>
      <c r="M6" s="138"/>
      <c r="N6" s="85"/>
      <c r="O6" s="25">
        <f>所属データ!$A$21</f>
        <v>100100</v>
      </c>
      <c r="P6" s="25" t="str">
        <f>IF(M6="","",O6*1000+10000+A6)</f>
        <v/>
      </c>
      <c r="Q6" s="25" t="str">
        <f>IF(N6="","",O6*1000+10000+A6)</f>
        <v/>
      </c>
      <c r="R6" s="25">
        <f>IF(W6="",0,所属データ!E6&amp;"400")</f>
        <v>0</v>
      </c>
      <c r="S6" s="88">
        <f>所属データ!$A$21/100+430000</f>
        <v>431001</v>
      </c>
      <c r="T6" s="88">
        <f>所属データ!$C$3</f>
        <v>0</v>
      </c>
      <c r="U6" s="88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38">
        <v>2</v>
      </c>
      <c r="B7" s="27"/>
      <c r="C7" s="115"/>
      <c r="D7" s="115"/>
      <c r="E7" s="115"/>
      <c r="F7" s="32"/>
      <c r="G7" s="117"/>
      <c r="H7" s="82">
        <f>所属データ!$E$3</f>
        <v>0</v>
      </c>
      <c r="I7" s="29"/>
      <c r="J7" s="109"/>
      <c r="K7" s="109"/>
      <c r="L7" s="142"/>
      <c r="M7" s="138"/>
      <c r="N7" s="85"/>
      <c r="O7" s="25">
        <f>所属データ!$A$21</f>
        <v>100100</v>
      </c>
      <c r="P7" s="25" t="str">
        <f>IF(M7="","",O7*1000+10000+A7)</f>
        <v/>
      </c>
      <c r="Q7" s="25" t="str">
        <f t="shared" ref="Q7:Q50" si="0">IF(N7="","",O7*1000+10000+A7)</f>
        <v/>
      </c>
      <c r="R7" s="14">
        <f>IF(W7="",0,所属データ!E6&amp;"2400")</f>
        <v>0</v>
      </c>
      <c r="S7" s="88">
        <f>所属データ!$A$21/100+430000</f>
        <v>431001</v>
      </c>
      <c r="T7" s="88">
        <f>所属データ!$C$3</f>
        <v>0</v>
      </c>
      <c r="U7" s="88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IF(ISERROR(SMALL($Q$6:$Q$50,3)),"",SMALL($Q$5:$Q$49,3))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38">
        <v>3</v>
      </c>
      <c r="B8" s="27"/>
      <c r="C8" s="115"/>
      <c r="D8" s="115"/>
      <c r="E8" s="115"/>
      <c r="F8" s="32"/>
      <c r="G8" s="117"/>
      <c r="H8" s="82">
        <f>所属データ!$E$3</f>
        <v>0</v>
      </c>
      <c r="I8" s="29"/>
      <c r="J8" s="109"/>
      <c r="K8" s="109"/>
      <c r="L8" s="142"/>
      <c r="M8" s="138"/>
      <c r="N8" s="85"/>
      <c r="O8" s="25">
        <f>所属データ!$A$21</f>
        <v>100100</v>
      </c>
      <c r="P8" s="25" t="str">
        <f t="shared" ref="P8:P50" si="1">IF(M8="","",O8*1000+10000+A8)</f>
        <v/>
      </c>
      <c r="Q8" s="25" t="str">
        <f t="shared" si="0"/>
        <v/>
      </c>
    </row>
    <row r="9" spans="1:28" ht="14.25" customHeight="1">
      <c r="A9" s="38">
        <v>4</v>
      </c>
      <c r="B9" s="27"/>
      <c r="C9" s="115"/>
      <c r="D9" s="115"/>
      <c r="E9" s="115"/>
      <c r="F9" s="32"/>
      <c r="G9" s="117"/>
      <c r="H9" s="82">
        <f>所属データ!$E$3</f>
        <v>0</v>
      </c>
      <c r="I9" s="29"/>
      <c r="J9" s="109"/>
      <c r="K9" s="109"/>
      <c r="L9" s="142"/>
      <c r="M9" s="138"/>
      <c r="N9" s="85"/>
      <c r="O9" s="25">
        <f>所属データ!$A$21</f>
        <v>100100</v>
      </c>
      <c r="P9" s="25" t="str">
        <f t="shared" si="1"/>
        <v/>
      </c>
      <c r="Q9" s="25" t="str">
        <f t="shared" si="0"/>
        <v/>
      </c>
    </row>
    <row r="10" spans="1:28" ht="14.25" customHeight="1" thickBot="1">
      <c r="A10" s="39">
        <v>5</v>
      </c>
      <c r="B10" s="31"/>
      <c r="C10" s="122"/>
      <c r="D10" s="122"/>
      <c r="E10" s="122"/>
      <c r="F10" s="33"/>
      <c r="G10" s="118"/>
      <c r="H10" s="83">
        <f>所属データ!$E$3</f>
        <v>0</v>
      </c>
      <c r="I10" s="30"/>
      <c r="J10" s="110"/>
      <c r="K10" s="110"/>
      <c r="L10" s="143"/>
      <c r="M10" s="139"/>
      <c r="N10" s="86"/>
      <c r="O10" s="25">
        <f>所属データ!$A$21</f>
        <v>100100</v>
      </c>
      <c r="P10" s="25" t="str">
        <f t="shared" si="1"/>
        <v/>
      </c>
      <c r="Q10" s="25" t="str">
        <f t="shared" si="0"/>
        <v/>
      </c>
    </row>
    <row r="11" spans="1:28" ht="14.25" customHeight="1">
      <c r="A11" s="37">
        <v>6</v>
      </c>
      <c r="B11" s="27"/>
      <c r="C11" s="115"/>
      <c r="D11" s="115"/>
      <c r="E11" s="115"/>
      <c r="F11" s="32"/>
      <c r="G11" s="117"/>
      <c r="H11" s="82">
        <f>所属データ!$E$3</f>
        <v>0</v>
      </c>
      <c r="I11" s="29"/>
      <c r="J11" s="109"/>
      <c r="K11" s="109"/>
      <c r="L11" s="142"/>
      <c r="M11" s="138"/>
      <c r="N11" s="85"/>
      <c r="O11" s="25">
        <f>所属データ!$A$21</f>
        <v>100100</v>
      </c>
      <c r="P11" s="25" t="str">
        <f t="shared" si="1"/>
        <v/>
      </c>
      <c r="Q11" s="25" t="str">
        <f t="shared" si="0"/>
        <v/>
      </c>
    </row>
    <row r="12" spans="1:28" ht="14.25" customHeight="1">
      <c r="A12" s="38">
        <v>7</v>
      </c>
      <c r="B12" s="27"/>
      <c r="C12" s="32"/>
      <c r="D12" s="32"/>
      <c r="E12" s="32"/>
      <c r="F12" s="32"/>
      <c r="G12" s="117"/>
      <c r="H12" s="82">
        <f>所属データ!$E$3</f>
        <v>0</v>
      </c>
      <c r="I12" s="29"/>
      <c r="J12" s="109"/>
      <c r="K12" s="109"/>
      <c r="L12" s="142"/>
      <c r="M12" s="138"/>
      <c r="N12" s="85"/>
      <c r="O12" s="25">
        <f>所属データ!$A$21</f>
        <v>100100</v>
      </c>
      <c r="P12" s="25" t="str">
        <f t="shared" si="1"/>
        <v/>
      </c>
      <c r="Q12" s="25" t="str">
        <f t="shared" si="0"/>
        <v/>
      </c>
    </row>
    <row r="13" spans="1:28" ht="14.25" customHeight="1">
      <c r="A13" s="38">
        <v>8</v>
      </c>
      <c r="B13" s="27"/>
      <c r="C13" s="32"/>
      <c r="D13" s="32"/>
      <c r="E13" s="32"/>
      <c r="F13" s="32"/>
      <c r="G13" s="117"/>
      <c r="H13" s="82">
        <f>所属データ!$E$3</f>
        <v>0</v>
      </c>
      <c r="I13" s="29"/>
      <c r="J13" s="109"/>
      <c r="K13" s="109"/>
      <c r="L13" s="142"/>
      <c r="M13" s="138"/>
      <c r="N13" s="85"/>
      <c r="O13" s="25">
        <f>所属データ!$A$21</f>
        <v>100100</v>
      </c>
      <c r="P13" s="25" t="str">
        <f t="shared" si="1"/>
        <v/>
      </c>
      <c r="Q13" s="25" t="str">
        <f t="shared" si="0"/>
        <v/>
      </c>
    </row>
    <row r="14" spans="1:28" ht="14.25" customHeight="1">
      <c r="A14" s="38">
        <v>9</v>
      </c>
      <c r="B14" s="27"/>
      <c r="C14" s="32"/>
      <c r="D14" s="32"/>
      <c r="E14" s="32"/>
      <c r="F14" s="32"/>
      <c r="G14" s="117"/>
      <c r="H14" s="82">
        <f>所属データ!$E$3</f>
        <v>0</v>
      </c>
      <c r="I14" s="29"/>
      <c r="J14" s="109"/>
      <c r="K14" s="109"/>
      <c r="L14" s="142"/>
      <c r="M14" s="138"/>
      <c r="N14" s="85"/>
      <c r="O14" s="25">
        <f>所属データ!$A$21</f>
        <v>100100</v>
      </c>
      <c r="P14" s="25" t="str">
        <f t="shared" si="1"/>
        <v/>
      </c>
      <c r="Q14" s="25" t="str">
        <f t="shared" si="0"/>
        <v/>
      </c>
    </row>
    <row r="15" spans="1:28" ht="14.25" customHeight="1" thickBot="1">
      <c r="A15" s="39">
        <v>10</v>
      </c>
      <c r="B15" s="31"/>
      <c r="C15" s="33"/>
      <c r="D15" s="33"/>
      <c r="E15" s="33"/>
      <c r="F15" s="33"/>
      <c r="G15" s="118"/>
      <c r="H15" s="83">
        <f>所属データ!$E$3</f>
        <v>0</v>
      </c>
      <c r="I15" s="30"/>
      <c r="J15" s="110"/>
      <c r="K15" s="110"/>
      <c r="L15" s="143"/>
      <c r="M15" s="139"/>
      <c r="N15" s="86"/>
      <c r="O15" s="25">
        <f>所属データ!$A$21</f>
        <v>100100</v>
      </c>
      <c r="P15" s="25" t="str">
        <f t="shared" si="1"/>
        <v/>
      </c>
      <c r="Q15" s="25" t="str">
        <f t="shared" si="0"/>
        <v/>
      </c>
    </row>
    <row r="16" spans="1:28" ht="14.25" customHeight="1">
      <c r="A16" s="37">
        <v>11</v>
      </c>
      <c r="B16" s="27"/>
      <c r="C16" s="32"/>
      <c r="D16" s="32"/>
      <c r="E16" s="32"/>
      <c r="F16" s="32"/>
      <c r="G16" s="117"/>
      <c r="H16" s="82">
        <f>所属データ!$E$3</f>
        <v>0</v>
      </c>
      <c r="I16" s="29"/>
      <c r="J16" s="109"/>
      <c r="K16" s="109"/>
      <c r="L16" s="142"/>
      <c r="M16" s="138"/>
      <c r="N16" s="85"/>
      <c r="O16" s="25">
        <f>所属データ!$A$21</f>
        <v>100100</v>
      </c>
      <c r="P16" s="25" t="str">
        <f t="shared" si="1"/>
        <v/>
      </c>
      <c r="Q16" s="25" t="str">
        <f t="shared" si="0"/>
        <v/>
      </c>
    </row>
    <row r="17" spans="1:17" ht="14.25" customHeight="1">
      <c r="A17" s="38">
        <v>12</v>
      </c>
      <c r="B17" s="27"/>
      <c r="C17" s="32"/>
      <c r="D17" s="32"/>
      <c r="E17" s="32"/>
      <c r="F17" s="32"/>
      <c r="G17" s="117"/>
      <c r="H17" s="82">
        <f>所属データ!$E$3</f>
        <v>0</v>
      </c>
      <c r="I17" s="29"/>
      <c r="J17" s="109"/>
      <c r="K17" s="109"/>
      <c r="L17" s="142"/>
      <c r="M17" s="138"/>
      <c r="N17" s="85"/>
      <c r="O17" s="25">
        <f>所属データ!$A$21</f>
        <v>100100</v>
      </c>
      <c r="P17" s="25" t="str">
        <f t="shared" si="1"/>
        <v/>
      </c>
      <c r="Q17" s="25" t="str">
        <f t="shared" si="0"/>
        <v/>
      </c>
    </row>
    <row r="18" spans="1:17" ht="14.25" customHeight="1">
      <c r="A18" s="38">
        <v>13</v>
      </c>
      <c r="B18" s="27"/>
      <c r="C18" s="32"/>
      <c r="D18" s="32"/>
      <c r="E18" s="32"/>
      <c r="F18" s="32"/>
      <c r="G18" s="117"/>
      <c r="H18" s="82">
        <f>所属データ!$E$3</f>
        <v>0</v>
      </c>
      <c r="I18" s="29"/>
      <c r="J18" s="109"/>
      <c r="K18" s="109"/>
      <c r="L18" s="142"/>
      <c r="M18" s="138"/>
      <c r="N18" s="85"/>
      <c r="O18" s="25">
        <f>所属データ!$A$21</f>
        <v>100100</v>
      </c>
      <c r="P18" s="25" t="str">
        <f t="shared" si="1"/>
        <v/>
      </c>
      <c r="Q18" s="25" t="str">
        <f t="shared" si="0"/>
        <v/>
      </c>
    </row>
    <row r="19" spans="1:17" ht="14.25" customHeight="1">
      <c r="A19" s="38">
        <v>14</v>
      </c>
      <c r="B19" s="27"/>
      <c r="C19" s="32"/>
      <c r="D19" s="32"/>
      <c r="E19" s="32"/>
      <c r="F19" s="32"/>
      <c r="G19" s="117"/>
      <c r="H19" s="82">
        <f>所属データ!$E$3</f>
        <v>0</v>
      </c>
      <c r="I19" s="29"/>
      <c r="J19" s="109"/>
      <c r="K19" s="109"/>
      <c r="L19" s="142"/>
      <c r="M19" s="138"/>
      <c r="N19" s="85"/>
      <c r="O19" s="25">
        <f>所属データ!$A$21</f>
        <v>100100</v>
      </c>
      <c r="P19" s="25" t="str">
        <f t="shared" si="1"/>
        <v/>
      </c>
      <c r="Q19" s="25" t="str">
        <f t="shared" si="0"/>
        <v/>
      </c>
    </row>
    <row r="20" spans="1:17" ht="14.25" customHeight="1" thickBot="1">
      <c r="A20" s="39">
        <v>15</v>
      </c>
      <c r="B20" s="31"/>
      <c r="C20" s="33"/>
      <c r="D20" s="33"/>
      <c r="E20" s="33"/>
      <c r="F20" s="33"/>
      <c r="G20" s="118"/>
      <c r="H20" s="83">
        <f>所属データ!$E$3</f>
        <v>0</v>
      </c>
      <c r="I20" s="30"/>
      <c r="J20" s="110"/>
      <c r="K20" s="110"/>
      <c r="L20" s="143"/>
      <c r="M20" s="139"/>
      <c r="N20" s="86"/>
      <c r="O20" s="25">
        <f>所属データ!$A$21</f>
        <v>100100</v>
      </c>
      <c r="P20" s="25" t="str">
        <f t="shared" si="1"/>
        <v/>
      </c>
      <c r="Q20" s="25" t="str">
        <f t="shared" si="0"/>
        <v/>
      </c>
    </row>
    <row r="21" spans="1:17" ht="14.25" customHeight="1">
      <c r="A21" s="37">
        <v>16</v>
      </c>
      <c r="B21" s="27"/>
      <c r="C21" s="32"/>
      <c r="D21" s="32"/>
      <c r="E21" s="32"/>
      <c r="F21" s="32"/>
      <c r="G21" s="117"/>
      <c r="H21" s="82">
        <f>所属データ!$E$3</f>
        <v>0</v>
      </c>
      <c r="I21" s="29"/>
      <c r="J21" s="109"/>
      <c r="K21" s="109"/>
      <c r="L21" s="142"/>
      <c r="M21" s="138"/>
      <c r="N21" s="85"/>
      <c r="O21" s="25">
        <f>所属データ!$A$21</f>
        <v>100100</v>
      </c>
      <c r="P21" s="25" t="str">
        <f t="shared" si="1"/>
        <v/>
      </c>
      <c r="Q21" s="25" t="str">
        <f t="shared" si="0"/>
        <v/>
      </c>
    </row>
    <row r="22" spans="1:17" ht="14.25" customHeight="1">
      <c r="A22" s="38">
        <v>17</v>
      </c>
      <c r="B22" s="27"/>
      <c r="C22" s="32"/>
      <c r="D22" s="32"/>
      <c r="E22" s="32"/>
      <c r="F22" s="32"/>
      <c r="G22" s="117"/>
      <c r="H22" s="82">
        <f>所属データ!$E$3</f>
        <v>0</v>
      </c>
      <c r="I22" s="29"/>
      <c r="J22" s="109"/>
      <c r="K22" s="109"/>
      <c r="L22" s="142"/>
      <c r="M22" s="138"/>
      <c r="N22" s="85"/>
      <c r="O22" s="25">
        <f>所属データ!$A$21</f>
        <v>100100</v>
      </c>
      <c r="P22" s="25" t="str">
        <f t="shared" si="1"/>
        <v/>
      </c>
      <c r="Q22" s="25" t="str">
        <f t="shared" si="0"/>
        <v/>
      </c>
    </row>
    <row r="23" spans="1:17" ht="14.25" customHeight="1">
      <c r="A23" s="38">
        <v>18</v>
      </c>
      <c r="B23" s="27"/>
      <c r="C23" s="32"/>
      <c r="D23" s="32"/>
      <c r="E23" s="32"/>
      <c r="F23" s="32"/>
      <c r="G23" s="117"/>
      <c r="H23" s="82">
        <f>所属データ!$E$3</f>
        <v>0</v>
      </c>
      <c r="I23" s="29"/>
      <c r="J23" s="109"/>
      <c r="K23" s="109"/>
      <c r="L23" s="142"/>
      <c r="M23" s="138"/>
      <c r="N23" s="85"/>
      <c r="O23" s="25">
        <f>所属データ!$A$21</f>
        <v>100100</v>
      </c>
      <c r="P23" s="25" t="str">
        <f t="shared" si="1"/>
        <v/>
      </c>
      <c r="Q23" s="25" t="str">
        <f t="shared" si="0"/>
        <v/>
      </c>
    </row>
    <row r="24" spans="1:17" ht="14.25" customHeight="1">
      <c r="A24" s="38">
        <v>19</v>
      </c>
      <c r="B24" s="27"/>
      <c r="C24" s="32"/>
      <c r="D24" s="32"/>
      <c r="E24" s="32"/>
      <c r="F24" s="32"/>
      <c r="G24" s="117"/>
      <c r="H24" s="82">
        <f>所属データ!$E$3</f>
        <v>0</v>
      </c>
      <c r="I24" s="29"/>
      <c r="J24" s="109"/>
      <c r="K24" s="109"/>
      <c r="L24" s="142"/>
      <c r="M24" s="138"/>
      <c r="N24" s="85"/>
      <c r="O24" s="25">
        <f>所属データ!$A$21</f>
        <v>100100</v>
      </c>
      <c r="P24" s="25" t="str">
        <f t="shared" si="1"/>
        <v/>
      </c>
      <c r="Q24" s="25" t="str">
        <f t="shared" si="0"/>
        <v/>
      </c>
    </row>
    <row r="25" spans="1:17" ht="14.25" customHeight="1" thickBot="1">
      <c r="A25" s="39">
        <v>20</v>
      </c>
      <c r="B25" s="31"/>
      <c r="C25" s="33"/>
      <c r="D25" s="33"/>
      <c r="E25" s="33"/>
      <c r="F25" s="33"/>
      <c r="G25" s="118"/>
      <c r="H25" s="83">
        <f>所属データ!$E$3</f>
        <v>0</v>
      </c>
      <c r="I25" s="30"/>
      <c r="J25" s="110"/>
      <c r="K25" s="110"/>
      <c r="L25" s="143"/>
      <c r="M25" s="139"/>
      <c r="N25" s="86"/>
      <c r="O25" s="25">
        <f>所属データ!$A$21</f>
        <v>100100</v>
      </c>
      <c r="P25" s="25" t="str">
        <f t="shared" si="1"/>
        <v/>
      </c>
      <c r="Q25" s="25" t="str">
        <f t="shared" si="0"/>
        <v/>
      </c>
    </row>
    <row r="26" spans="1:17" ht="14.25" customHeight="1">
      <c r="A26" s="37">
        <v>21</v>
      </c>
      <c r="B26" s="27"/>
      <c r="C26" s="32"/>
      <c r="D26" s="32"/>
      <c r="E26" s="32"/>
      <c r="F26" s="32"/>
      <c r="G26" s="117"/>
      <c r="H26" s="82">
        <f>所属データ!$E$3</f>
        <v>0</v>
      </c>
      <c r="I26" s="29"/>
      <c r="J26" s="109"/>
      <c r="K26" s="109"/>
      <c r="L26" s="142"/>
      <c r="M26" s="138"/>
      <c r="N26" s="85"/>
      <c r="O26" s="25">
        <f>所属データ!$A$21</f>
        <v>100100</v>
      </c>
      <c r="P26" s="25" t="str">
        <f t="shared" si="1"/>
        <v/>
      </c>
      <c r="Q26" s="25" t="str">
        <f t="shared" si="0"/>
        <v/>
      </c>
    </row>
    <row r="27" spans="1:17" ht="14.25" customHeight="1">
      <c r="A27" s="38">
        <v>22</v>
      </c>
      <c r="B27" s="27"/>
      <c r="C27" s="32"/>
      <c r="D27" s="32"/>
      <c r="E27" s="32"/>
      <c r="F27" s="32"/>
      <c r="G27" s="117"/>
      <c r="H27" s="82">
        <f>所属データ!$E$3</f>
        <v>0</v>
      </c>
      <c r="I27" s="29"/>
      <c r="J27" s="109"/>
      <c r="K27" s="109"/>
      <c r="L27" s="142"/>
      <c r="M27" s="138"/>
      <c r="N27" s="85"/>
      <c r="O27" s="25">
        <f>所属データ!$A$21</f>
        <v>100100</v>
      </c>
      <c r="P27" s="25" t="str">
        <f t="shared" si="1"/>
        <v/>
      </c>
      <c r="Q27" s="25" t="str">
        <f t="shared" si="0"/>
        <v/>
      </c>
    </row>
    <row r="28" spans="1:17" ht="14.25" customHeight="1">
      <c r="A28" s="38">
        <v>23</v>
      </c>
      <c r="B28" s="27"/>
      <c r="C28" s="32"/>
      <c r="D28" s="32"/>
      <c r="E28" s="32"/>
      <c r="F28" s="32"/>
      <c r="G28" s="117"/>
      <c r="H28" s="82">
        <f>所属データ!$E$3</f>
        <v>0</v>
      </c>
      <c r="I28" s="29"/>
      <c r="J28" s="109"/>
      <c r="K28" s="109"/>
      <c r="L28" s="142"/>
      <c r="M28" s="138"/>
      <c r="N28" s="85"/>
      <c r="O28" s="25">
        <f>所属データ!$A$21</f>
        <v>100100</v>
      </c>
      <c r="P28" s="25" t="str">
        <f t="shared" si="1"/>
        <v/>
      </c>
      <c r="Q28" s="25" t="str">
        <f t="shared" si="0"/>
        <v/>
      </c>
    </row>
    <row r="29" spans="1:17" ht="14.25" customHeight="1">
      <c r="A29" s="38">
        <v>24</v>
      </c>
      <c r="B29" s="27"/>
      <c r="C29" s="32"/>
      <c r="D29" s="32"/>
      <c r="E29" s="32"/>
      <c r="F29" s="32"/>
      <c r="G29" s="117"/>
      <c r="H29" s="82">
        <f>所属データ!$E$3</f>
        <v>0</v>
      </c>
      <c r="I29" s="29"/>
      <c r="J29" s="109"/>
      <c r="K29" s="109"/>
      <c r="L29" s="142"/>
      <c r="M29" s="138"/>
      <c r="N29" s="85"/>
      <c r="O29" s="25">
        <f>所属データ!$A$21</f>
        <v>100100</v>
      </c>
      <c r="P29" s="25" t="str">
        <f t="shared" si="1"/>
        <v/>
      </c>
      <c r="Q29" s="25" t="str">
        <f t="shared" si="0"/>
        <v/>
      </c>
    </row>
    <row r="30" spans="1:17" ht="14.25" customHeight="1" thickBot="1">
      <c r="A30" s="39">
        <v>25</v>
      </c>
      <c r="B30" s="31"/>
      <c r="C30" s="33"/>
      <c r="D30" s="33"/>
      <c r="E30" s="33"/>
      <c r="F30" s="33"/>
      <c r="G30" s="118"/>
      <c r="H30" s="83">
        <f>所属データ!$E$3</f>
        <v>0</v>
      </c>
      <c r="I30" s="30"/>
      <c r="J30" s="110"/>
      <c r="K30" s="110"/>
      <c r="L30" s="143"/>
      <c r="M30" s="139"/>
      <c r="N30" s="86"/>
      <c r="O30" s="25">
        <f>所属データ!$A$21</f>
        <v>100100</v>
      </c>
      <c r="P30" s="25" t="str">
        <f t="shared" si="1"/>
        <v/>
      </c>
      <c r="Q30" s="25" t="str">
        <f t="shared" si="0"/>
        <v/>
      </c>
    </row>
    <row r="31" spans="1:17" ht="14.25" customHeight="1">
      <c r="A31" s="37">
        <v>26</v>
      </c>
      <c r="B31" s="27"/>
      <c r="C31" s="32"/>
      <c r="D31" s="32"/>
      <c r="E31" s="32"/>
      <c r="F31" s="32"/>
      <c r="G31" s="117"/>
      <c r="H31" s="82">
        <f>所属データ!$E$3</f>
        <v>0</v>
      </c>
      <c r="I31" s="29"/>
      <c r="J31" s="109"/>
      <c r="K31" s="109"/>
      <c r="L31" s="142"/>
      <c r="M31" s="138"/>
      <c r="N31" s="85"/>
      <c r="O31" s="25">
        <f>所属データ!$A$21</f>
        <v>100100</v>
      </c>
      <c r="P31" s="25" t="str">
        <f t="shared" si="1"/>
        <v/>
      </c>
      <c r="Q31" s="25" t="str">
        <f t="shared" si="0"/>
        <v/>
      </c>
    </row>
    <row r="32" spans="1:17" ht="14.25" customHeight="1">
      <c r="A32" s="38">
        <v>27</v>
      </c>
      <c r="B32" s="27"/>
      <c r="C32" s="32"/>
      <c r="D32" s="32"/>
      <c r="E32" s="32"/>
      <c r="F32" s="32"/>
      <c r="G32" s="117"/>
      <c r="H32" s="82">
        <f>所属データ!$E$3</f>
        <v>0</v>
      </c>
      <c r="I32" s="29"/>
      <c r="J32" s="109"/>
      <c r="K32" s="109"/>
      <c r="L32" s="142"/>
      <c r="M32" s="138"/>
      <c r="N32" s="85"/>
      <c r="O32" s="25">
        <f>所属データ!$A$21</f>
        <v>100100</v>
      </c>
      <c r="P32" s="25" t="str">
        <f t="shared" si="1"/>
        <v/>
      </c>
      <c r="Q32" s="25" t="str">
        <f t="shared" si="0"/>
        <v/>
      </c>
    </row>
    <row r="33" spans="1:17" ht="14.25" customHeight="1">
      <c r="A33" s="38">
        <v>28</v>
      </c>
      <c r="B33" s="27"/>
      <c r="C33" s="32"/>
      <c r="D33" s="32"/>
      <c r="E33" s="32"/>
      <c r="F33" s="32"/>
      <c r="G33" s="117"/>
      <c r="H33" s="82">
        <f>所属データ!$E$3</f>
        <v>0</v>
      </c>
      <c r="I33" s="29"/>
      <c r="J33" s="109"/>
      <c r="K33" s="109"/>
      <c r="L33" s="142"/>
      <c r="M33" s="138"/>
      <c r="N33" s="85"/>
      <c r="O33" s="25">
        <f>所属データ!$A$21</f>
        <v>100100</v>
      </c>
      <c r="P33" s="25" t="str">
        <f t="shared" si="1"/>
        <v/>
      </c>
      <c r="Q33" s="25" t="str">
        <f t="shared" si="0"/>
        <v/>
      </c>
    </row>
    <row r="34" spans="1:17" ht="14.25" customHeight="1">
      <c r="A34" s="38">
        <v>29</v>
      </c>
      <c r="B34" s="27"/>
      <c r="C34" s="32"/>
      <c r="D34" s="32"/>
      <c r="E34" s="32"/>
      <c r="F34" s="32"/>
      <c r="G34" s="117"/>
      <c r="H34" s="82">
        <f>所属データ!$E$3</f>
        <v>0</v>
      </c>
      <c r="I34" s="29"/>
      <c r="J34" s="109"/>
      <c r="K34" s="109"/>
      <c r="L34" s="142"/>
      <c r="M34" s="138"/>
      <c r="N34" s="85"/>
      <c r="O34" s="25">
        <f>所属データ!$A$21</f>
        <v>100100</v>
      </c>
      <c r="P34" s="25" t="str">
        <f t="shared" si="1"/>
        <v/>
      </c>
      <c r="Q34" s="25" t="str">
        <f t="shared" si="0"/>
        <v/>
      </c>
    </row>
    <row r="35" spans="1:17" ht="14.25" customHeight="1" thickBot="1">
      <c r="A35" s="39">
        <v>30</v>
      </c>
      <c r="B35" s="31"/>
      <c r="C35" s="33"/>
      <c r="D35" s="33"/>
      <c r="E35" s="33"/>
      <c r="F35" s="33"/>
      <c r="G35" s="118"/>
      <c r="H35" s="83">
        <f>所属データ!$E$3</f>
        <v>0</v>
      </c>
      <c r="I35" s="30"/>
      <c r="J35" s="110"/>
      <c r="K35" s="110"/>
      <c r="L35" s="143"/>
      <c r="M35" s="139"/>
      <c r="N35" s="86"/>
      <c r="O35" s="25">
        <f>所属データ!$A$21</f>
        <v>100100</v>
      </c>
      <c r="P35" s="25" t="str">
        <f t="shared" si="1"/>
        <v/>
      </c>
      <c r="Q35" s="25" t="str">
        <f t="shared" si="0"/>
        <v/>
      </c>
    </row>
    <row r="36" spans="1:17" ht="14.25" customHeight="1">
      <c r="A36" s="37">
        <v>31</v>
      </c>
      <c r="B36" s="27"/>
      <c r="C36" s="32"/>
      <c r="D36" s="32"/>
      <c r="E36" s="32"/>
      <c r="F36" s="32"/>
      <c r="G36" s="117"/>
      <c r="H36" s="82">
        <f>所属データ!$E$3</f>
        <v>0</v>
      </c>
      <c r="I36" s="29"/>
      <c r="J36" s="109"/>
      <c r="K36" s="109"/>
      <c r="L36" s="142"/>
      <c r="M36" s="138"/>
      <c r="N36" s="85"/>
      <c r="O36" s="25">
        <f>所属データ!$A$21</f>
        <v>100100</v>
      </c>
      <c r="P36" s="25" t="str">
        <f t="shared" si="1"/>
        <v/>
      </c>
      <c r="Q36" s="25" t="str">
        <f t="shared" si="0"/>
        <v/>
      </c>
    </row>
    <row r="37" spans="1:17" ht="14.25" customHeight="1">
      <c r="A37" s="38">
        <v>32</v>
      </c>
      <c r="B37" s="27"/>
      <c r="C37" s="32"/>
      <c r="D37" s="32"/>
      <c r="E37" s="32"/>
      <c r="F37" s="32"/>
      <c r="G37" s="117"/>
      <c r="H37" s="82">
        <f>所属データ!$E$3</f>
        <v>0</v>
      </c>
      <c r="I37" s="29"/>
      <c r="J37" s="109"/>
      <c r="K37" s="109"/>
      <c r="L37" s="142"/>
      <c r="M37" s="138"/>
      <c r="N37" s="85"/>
      <c r="O37" s="25">
        <f>所属データ!$A$21</f>
        <v>100100</v>
      </c>
      <c r="P37" s="25" t="str">
        <f t="shared" si="1"/>
        <v/>
      </c>
      <c r="Q37" s="25" t="str">
        <f t="shared" si="0"/>
        <v/>
      </c>
    </row>
    <row r="38" spans="1:17" ht="14.25" customHeight="1">
      <c r="A38" s="38">
        <v>33</v>
      </c>
      <c r="B38" s="27"/>
      <c r="C38" s="32"/>
      <c r="D38" s="32"/>
      <c r="E38" s="32"/>
      <c r="F38" s="32"/>
      <c r="G38" s="117"/>
      <c r="H38" s="82">
        <f>所属データ!$E$3</f>
        <v>0</v>
      </c>
      <c r="I38" s="29"/>
      <c r="J38" s="109"/>
      <c r="K38" s="109"/>
      <c r="L38" s="142"/>
      <c r="M38" s="138"/>
      <c r="N38" s="85"/>
      <c r="O38" s="25">
        <f>所属データ!$A$21</f>
        <v>100100</v>
      </c>
      <c r="P38" s="25" t="str">
        <f t="shared" si="1"/>
        <v/>
      </c>
      <c r="Q38" s="25" t="str">
        <f t="shared" si="0"/>
        <v/>
      </c>
    </row>
    <row r="39" spans="1:17" ht="14.25" customHeight="1">
      <c r="A39" s="38">
        <v>34</v>
      </c>
      <c r="B39" s="27"/>
      <c r="C39" s="32"/>
      <c r="D39" s="32"/>
      <c r="E39" s="32"/>
      <c r="F39" s="32"/>
      <c r="G39" s="117"/>
      <c r="H39" s="82">
        <f>所属データ!$E$3</f>
        <v>0</v>
      </c>
      <c r="I39" s="29"/>
      <c r="J39" s="109"/>
      <c r="K39" s="109"/>
      <c r="L39" s="142"/>
      <c r="M39" s="138"/>
      <c r="N39" s="85"/>
      <c r="O39" s="25">
        <f>所属データ!$A$21</f>
        <v>100100</v>
      </c>
      <c r="P39" s="25" t="str">
        <f t="shared" si="1"/>
        <v/>
      </c>
      <c r="Q39" s="25" t="str">
        <f t="shared" si="0"/>
        <v/>
      </c>
    </row>
    <row r="40" spans="1:17" ht="14.25" customHeight="1" thickBot="1">
      <c r="A40" s="39">
        <v>35</v>
      </c>
      <c r="B40" s="31"/>
      <c r="C40" s="33"/>
      <c r="D40" s="33"/>
      <c r="E40" s="33"/>
      <c r="F40" s="33"/>
      <c r="G40" s="118"/>
      <c r="H40" s="83">
        <f>所属データ!$E$3</f>
        <v>0</v>
      </c>
      <c r="I40" s="30"/>
      <c r="J40" s="110"/>
      <c r="K40" s="110"/>
      <c r="L40" s="143"/>
      <c r="M40" s="139"/>
      <c r="N40" s="86"/>
      <c r="O40" s="25">
        <f>所属データ!$A$21</f>
        <v>100100</v>
      </c>
      <c r="P40" s="25" t="str">
        <f t="shared" si="1"/>
        <v/>
      </c>
      <c r="Q40" s="25" t="str">
        <f t="shared" si="0"/>
        <v/>
      </c>
    </row>
    <row r="41" spans="1:17" ht="14.25" customHeight="1">
      <c r="A41" s="37">
        <v>36</v>
      </c>
      <c r="B41" s="27"/>
      <c r="C41" s="32"/>
      <c r="D41" s="32"/>
      <c r="E41" s="32"/>
      <c r="F41" s="32"/>
      <c r="G41" s="117"/>
      <c r="H41" s="82">
        <f>所属データ!$E$3</f>
        <v>0</v>
      </c>
      <c r="I41" s="29"/>
      <c r="J41" s="109"/>
      <c r="K41" s="109"/>
      <c r="L41" s="142"/>
      <c r="M41" s="138"/>
      <c r="N41" s="85"/>
      <c r="O41" s="25">
        <f>所属データ!$A$21</f>
        <v>100100</v>
      </c>
      <c r="P41" s="25" t="str">
        <f t="shared" si="1"/>
        <v/>
      </c>
      <c r="Q41" s="25" t="str">
        <f t="shared" si="0"/>
        <v/>
      </c>
    </row>
    <row r="42" spans="1:17" ht="14.25" customHeight="1">
      <c r="A42" s="38">
        <v>37</v>
      </c>
      <c r="B42" s="27"/>
      <c r="C42" s="32"/>
      <c r="D42" s="32"/>
      <c r="E42" s="32"/>
      <c r="F42" s="32"/>
      <c r="G42" s="117"/>
      <c r="H42" s="82">
        <f>所属データ!$E$3</f>
        <v>0</v>
      </c>
      <c r="I42" s="29"/>
      <c r="J42" s="109"/>
      <c r="K42" s="109"/>
      <c r="L42" s="142"/>
      <c r="M42" s="138"/>
      <c r="N42" s="85"/>
      <c r="O42" s="25">
        <f>所属データ!$A$21</f>
        <v>100100</v>
      </c>
      <c r="P42" s="25" t="str">
        <f t="shared" si="1"/>
        <v/>
      </c>
      <c r="Q42" s="25" t="str">
        <f t="shared" si="0"/>
        <v/>
      </c>
    </row>
    <row r="43" spans="1:17" ht="14.25" customHeight="1">
      <c r="A43" s="38">
        <v>38</v>
      </c>
      <c r="B43" s="27"/>
      <c r="C43" s="32"/>
      <c r="D43" s="32"/>
      <c r="E43" s="32"/>
      <c r="F43" s="32"/>
      <c r="G43" s="117"/>
      <c r="H43" s="82">
        <f>所属データ!$E$3</f>
        <v>0</v>
      </c>
      <c r="I43" s="29"/>
      <c r="J43" s="109"/>
      <c r="K43" s="109"/>
      <c r="L43" s="142"/>
      <c r="M43" s="138"/>
      <c r="N43" s="85"/>
      <c r="O43" s="25">
        <f>所属データ!$A$21</f>
        <v>100100</v>
      </c>
      <c r="P43" s="25" t="str">
        <f t="shared" si="1"/>
        <v/>
      </c>
      <c r="Q43" s="25" t="str">
        <f t="shared" si="0"/>
        <v/>
      </c>
    </row>
    <row r="44" spans="1:17" ht="14.25" customHeight="1">
      <c r="A44" s="38">
        <v>39</v>
      </c>
      <c r="B44" s="27"/>
      <c r="C44" s="32"/>
      <c r="D44" s="32"/>
      <c r="E44" s="32"/>
      <c r="F44" s="32"/>
      <c r="G44" s="117"/>
      <c r="H44" s="82">
        <f>所属データ!$E$3</f>
        <v>0</v>
      </c>
      <c r="I44" s="29"/>
      <c r="J44" s="109"/>
      <c r="K44" s="109"/>
      <c r="L44" s="142"/>
      <c r="M44" s="138"/>
      <c r="N44" s="85"/>
      <c r="O44" s="25">
        <f>所属データ!$A$21</f>
        <v>100100</v>
      </c>
      <c r="P44" s="25" t="str">
        <f t="shared" si="1"/>
        <v/>
      </c>
      <c r="Q44" s="25" t="str">
        <f t="shared" si="0"/>
        <v/>
      </c>
    </row>
    <row r="45" spans="1:17" ht="14.25" customHeight="1" thickBot="1">
      <c r="A45" s="39">
        <v>40</v>
      </c>
      <c r="B45" s="31"/>
      <c r="C45" s="33"/>
      <c r="D45" s="33"/>
      <c r="E45" s="33"/>
      <c r="F45" s="33"/>
      <c r="G45" s="118"/>
      <c r="H45" s="83">
        <f>所属データ!$E$3</f>
        <v>0</v>
      </c>
      <c r="I45" s="30"/>
      <c r="J45" s="110"/>
      <c r="K45" s="110"/>
      <c r="L45" s="143"/>
      <c r="M45" s="139"/>
      <c r="N45" s="86"/>
      <c r="O45" s="25">
        <f>所属データ!$A$21</f>
        <v>100100</v>
      </c>
      <c r="P45" s="25" t="str">
        <f t="shared" si="1"/>
        <v/>
      </c>
      <c r="Q45" s="25" t="str">
        <f t="shared" si="0"/>
        <v/>
      </c>
    </row>
    <row r="46" spans="1:17" ht="14.25" customHeight="1">
      <c r="A46" s="37">
        <v>41</v>
      </c>
      <c r="B46" s="27"/>
      <c r="C46" s="32"/>
      <c r="D46" s="32"/>
      <c r="E46" s="32"/>
      <c r="F46" s="32"/>
      <c r="G46" s="117"/>
      <c r="H46" s="82">
        <f>所属データ!$E$3</f>
        <v>0</v>
      </c>
      <c r="I46" s="29"/>
      <c r="J46" s="109"/>
      <c r="K46" s="109"/>
      <c r="L46" s="142"/>
      <c r="M46" s="138"/>
      <c r="N46" s="85"/>
      <c r="O46" s="25">
        <f>所属データ!$A$21</f>
        <v>100100</v>
      </c>
      <c r="P46" s="25" t="str">
        <f t="shared" si="1"/>
        <v/>
      </c>
      <c r="Q46" s="25" t="str">
        <f t="shared" si="0"/>
        <v/>
      </c>
    </row>
    <row r="47" spans="1:17" ht="14.25" customHeight="1">
      <c r="A47" s="38">
        <v>42</v>
      </c>
      <c r="B47" s="27"/>
      <c r="C47" s="32"/>
      <c r="D47" s="32"/>
      <c r="E47" s="32"/>
      <c r="F47" s="32"/>
      <c r="G47" s="117"/>
      <c r="H47" s="82">
        <f>所属データ!$E$3</f>
        <v>0</v>
      </c>
      <c r="I47" s="29"/>
      <c r="J47" s="109"/>
      <c r="K47" s="109"/>
      <c r="L47" s="142"/>
      <c r="M47" s="138"/>
      <c r="N47" s="85"/>
      <c r="O47" s="25">
        <f>所属データ!$A$21</f>
        <v>100100</v>
      </c>
      <c r="P47" s="25" t="str">
        <f t="shared" si="1"/>
        <v/>
      </c>
      <c r="Q47" s="25" t="str">
        <f t="shared" si="0"/>
        <v/>
      </c>
    </row>
    <row r="48" spans="1:17" ht="14.25" customHeight="1">
      <c r="A48" s="38">
        <v>43</v>
      </c>
      <c r="B48" s="27"/>
      <c r="C48" s="32"/>
      <c r="D48" s="32"/>
      <c r="E48" s="32"/>
      <c r="F48" s="32"/>
      <c r="G48" s="117"/>
      <c r="H48" s="82">
        <f>所属データ!$E$3</f>
        <v>0</v>
      </c>
      <c r="I48" s="29"/>
      <c r="J48" s="109"/>
      <c r="K48" s="109"/>
      <c r="L48" s="142"/>
      <c r="M48" s="138"/>
      <c r="N48" s="85"/>
      <c r="O48" s="25">
        <f>所属データ!$A$21</f>
        <v>100100</v>
      </c>
      <c r="P48" s="25" t="str">
        <f t="shared" si="1"/>
        <v/>
      </c>
      <c r="Q48" s="25" t="str">
        <f t="shared" si="0"/>
        <v/>
      </c>
    </row>
    <row r="49" spans="1:17" ht="14.25" customHeight="1">
      <c r="A49" s="38">
        <v>44</v>
      </c>
      <c r="B49" s="27"/>
      <c r="C49" s="32"/>
      <c r="D49" s="32"/>
      <c r="E49" s="32"/>
      <c r="F49" s="32"/>
      <c r="G49" s="117"/>
      <c r="H49" s="82">
        <f>所属データ!$E$3</f>
        <v>0</v>
      </c>
      <c r="I49" s="29"/>
      <c r="J49" s="109"/>
      <c r="K49" s="109"/>
      <c r="L49" s="142"/>
      <c r="M49" s="138"/>
      <c r="N49" s="85"/>
      <c r="O49" s="25">
        <f>所属データ!$A$21</f>
        <v>100100</v>
      </c>
      <c r="P49" s="25" t="str">
        <f t="shared" si="1"/>
        <v/>
      </c>
      <c r="Q49" s="25" t="str">
        <f t="shared" si="0"/>
        <v/>
      </c>
    </row>
    <row r="50" spans="1:17" ht="14.25" customHeight="1" thickBot="1">
      <c r="A50" s="39">
        <v>45</v>
      </c>
      <c r="B50" s="31"/>
      <c r="C50" s="33"/>
      <c r="D50" s="33"/>
      <c r="E50" s="33"/>
      <c r="F50" s="33"/>
      <c r="G50" s="118"/>
      <c r="H50" s="83">
        <f>所属データ!$E$3</f>
        <v>0</v>
      </c>
      <c r="I50" s="30"/>
      <c r="J50" s="110"/>
      <c r="K50" s="110"/>
      <c r="L50" s="143"/>
      <c r="M50" s="139"/>
      <c r="N50" s="86"/>
      <c r="O50" s="25">
        <f>所属データ!$A$21</f>
        <v>100100</v>
      </c>
      <c r="P50" s="25" t="str">
        <f t="shared" si="1"/>
        <v/>
      </c>
      <c r="Q50" s="25" t="str">
        <f t="shared" si="0"/>
        <v/>
      </c>
    </row>
    <row r="51" spans="1:17">
      <c r="O51" s="14"/>
    </row>
    <row r="53" spans="1:17" hidden="1">
      <c r="B53" s="14" t="s">
        <v>18</v>
      </c>
    </row>
    <row r="54" spans="1:17" hidden="1">
      <c r="B54" s="14" t="s">
        <v>17</v>
      </c>
      <c r="H54" s="77" t="s">
        <v>21</v>
      </c>
      <c r="I54" s="52"/>
    </row>
    <row r="55" spans="1:17" hidden="1">
      <c r="B55" s="14" t="s">
        <v>115</v>
      </c>
      <c r="E55" s="16"/>
      <c r="F55" s="16"/>
      <c r="G55" s="16"/>
      <c r="H55" s="77" t="s">
        <v>22</v>
      </c>
    </row>
    <row r="56" spans="1:17" hidden="1">
      <c r="B56" s="14" t="s">
        <v>116</v>
      </c>
      <c r="E56" s="16"/>
      <c r="F56" s="16"/>
      <c r="G56" s="16"/>
      <c r="H56" s="77" t="s">
        <v>23</v>
      </c>
    </row>
    <row r="57" spans="1:17" hidden="1">
      <c r="B57" s="14" t="s">
        <v>117</v>
      </c>
      <c r="C57" s="16"/>
      <c r="D57" s="16"/>
      <c r="E57" s="16"/>
      <c r="F57" s="16"/>
      <c r="G57" s="16"/>
      <c r="H57" s="77" t="s">
        <v>24</v>
      </c>
    </row>
    <row r="58" spans="1:17" hidden="1">
      <c r="C58" s="16"/>
      <c r="D58" s="16"/>
      <c r="E58" s="16"/>
      <c r="F58" s="16"/>
      <c r="G58" s="16"/>
      <c r="H58" s="77" t="s">
        <v>25</v>
      </c>
    </row>
    <row r="59" spans="1:17" hidden="1">
      <c r="E59" s="16"/>
      <c r="F59" s="16"/>
      <c r="G59" s="16"/>
      <c r="H59" s="77" t="s">
        <v>26</v>
      </c>
    </row>
    <row r="60" spans="1:17" hidden="1">
      <c r="E60" s="16"/>
      <c r="F60" s="16"/>
      <c r="G60" s="16"/>
      <c r="H60" s="77" t="s">
        <v>27</v>
      </c>
    </row>
    <row r="61" spans="1:17" hidden="1">
      <c r="E61" s="16"/>
      <c r="F61" s="16"/>
      <c r="G61" s="16"/>
      <c r="H61" s="77" t="s">
        <v>28</v>
      </c>
    </row>
    <row r="62" spans="1:17" hidden="1">
      <c r="E62" s="16"/>
      <c r="F62" s="16"/>
      <c r="G62" s="16"/>
      <c r="H62" s="77" t="s">
        <v>29</v>
      </c>
    </row>
    <row r="63" spans="1:17" hidden="1">
      <c r="E63" s="16"/>
      <c r="F63" s="16"/>
      <c r="G63" s="16"/>
      <c r="H63" s="77" t="s">
        <v>30</v>
      </c>
    </row>
    <row r="64" spans="1:17" hidden="1">
      <c r="E64" s="16"/>
      <c r="F64" s="16"/>
      <c r="G64" s="16"/>
      <c r="H64" s="77" t="s">
        <v>31</v>
      </c>
    </row>
    <row r="65" spans="3:8" hidden="1">
      <c r="E65" s="16"/>
      <c r="F65" s="16"/>
      <c r="G65" s="16"/>
      <c r="H65" s="77" t="s">
        <v>32</v>
      </c>
    </row>
    <row r="66" spans="3:8" hidden="1">
      <c r="E66" s="16"/>
      <c r="F66" s="16"/>
      <c r="G66" s="16"/>
      <c r="H66" s="77" t="s">
        <v>33</v>
      </c>
    </row>
    <row r="67" spans="3:8" hidden="1">
      <c r="C67" s="16"/>
      <c r="D67" s="16"/>
      <c r="E67" s="16"/>
      <c r="F67" s="16"/>
      <c r="G67" s="16"/>
      <c r="H67" s="77" t="s">
        <v>34</v>
      </c>
    </row>
    <row r="68" spans="3:8" hidden="1">
      <c r="E68" s="16"/>
      <c r="F68" s="16"/>
      <c r="G68" s="16"/>
      <c r="H68" s="77" t="s">
        <v>35</v>
      </c>
    </row>
    <row r="69" spans="3:8" hidden="1">
      <c r="E69" s="16"/>
      <c r="F69" s="16"/>
      <c r="G69" s="16"/>
      <c r="H69" s="77" t="s">
        <v>36</v>
      </c>
    </row>
    <row r="70" spans="3:8" hidden="1">
      <c r="E70" s="16"/>
      <c r="F70" s="16"/>
      <c r="G70" s="16"/>
      <c r="H70" s="77" t="s">
        <v>37</v>
      </c>
    </row>
    <row r="71" spans="3:8" hidden="1">
      <c r="E71" s="16"/>
      <c r="F71" s="16"/>
      <c r="G71" s="16"/>
      <c r="H71" s="77" t="s">
        <v>38</v>
      </c>
    </row>
    <row r="72" spans="3:8" hidden="1">
      <c r="H72" s="77" t="s">
        <v>39</v>
      </c>
    </row>
    <row r="73" spans="3:8" hidden="1">
      <c r="H73" s="77" t="s">
        <v>40</v>
      </c>
    </row>
    <row r="74" spans="3:8" hidden="1">
      <c r="H74" s="77" t="s">
        <v>41</v>
      </c>
    </row>
    <row r="75" spans="3:8" hidden="1">
      <c r="H75" s="77" t="s">
        <v>42</v>
      </c>
    </row>
    <row r="76" spans="3:8" hidden="1">
      <c r="H76" s="77" t="s">
        <v>43</v>
      </c>
    </row>
    <row r="77" spans="3:8" hidden="1">
      <c r="H77" s="77" t="s">
        <v>44</v>
      </c>
    </row>
    <row r="78" spans="3:8" hidden="1">
      <c r="H78" s="77" t="s">
        <v>45</v>
      </c>
    </row>
    <row r="79" spans="3:8" hidden="1">
      <c r="H79" s="77" t="s">
        <v>46</v>
      </c>
    </row>
    <row r="80" spans="3:8" hidden="1">
      <c r="H80" s="77" t="s">
        <v>47</v>
      </c>
    </row>
    <row r="81" spans="8:8" hidden="1">
      <c r="H81" s="77" t="s">
        <v>48</v>
      </c>
    </row>
    <row r="82" spans="8:8" hidden="1">
      <c r="H82" s="77" t="s">
        <v>49</v>
      </c>
    </row>
    <row r="83" spans="8:8" hidden="1">
      <c r="H83" s="77" t="s">
        <v>50</v>
      </c>
    </row>
    <row r="84" spans="8:8" hidden="1">
      <c r="H84" s="77" t="s">
        <v>51</v>
      </c>
    </row>
    <row r="85" spans="8:8" hidden="1">
      <c r="H85" s="77" t="s">
        <v>52</v>
      </c>
    </row>
    <row r="86" spans="8:8" hidden="1">
      <c r="H86" s="77" t="s">
        <v>53</v>
      </c>
    </row>
    <row r="87" spans="8:8" hidden="1">
      <c r="H87" s="77" t="s">
        <v>54</v>
      </c>
    </row>
    <row r="88" spans="8:8" hidden="1">
      <c r="H88" s="77" t="s">
        <v>55</v>
      </c>
    </row>
    <row r="89" spans="8:8" hidden="1">
      <c r="H89" s="77" t="s">
        <v>56</v>
      </c>
    </row>
    <row r="90" spans="8:8" hidden="1">
      <c r="H90" s="77" t="s">
        <v>57</v>
      </c>
    </row>
    <row r="91" spans="8:8" hidden="1">
      <c r="H91" s="77" t="s">
        <v>58</v>
      </c>
    </row>
    <row r="92" spans="8:8" hidden="1">
      <c r="H92" s="77" t="s">
        <v>59</v>
      </c>
    </row>
    <row r="93" spans="8:8" hidden="1">
      <c r="H93" s="77" t="s">
        <v>60</v>
      </c>
    </row>
    <row r="94" spans="8:8" hidden="1">
      <c r="H94" s="77" t="s">
        <v>61</v>
      </c>
    </row>
    <row r="95" spans="8:8" hidden="1">
      <c r="H95" s="77" t="s">
        <v>62</v>
      </c>
    </row>
    <row r="96" spans="8:8" hidden="1">
      <c r="H96" s="77" t="s">
        <v>63</v>
      </c>
    </row>
    <row r="97" spans="8:8" hidden="1">
      <c r="H97" s="77" t="s">
        <v>64</v>
      </c>
    </row>
    <row r="98" spans="8:8" hidden="1">
      <c r="H98" s="77" t="s">
        <v>65</v>
      </c>
    </row>
    <row r="99" spans="8:8" hidden="1">
      <c r="H99" s="77" t="s">
        <v>66</v>
      </c>
    </row>
    <row r="100" spans="8:8" hidden="1">
      <c r="H100" s="77" t="s">
        <v>67</v>
      </c>
    </row>
  </sheetData>
  <sheetProtection sheet="1" selectLockedCells="1"/>
  <mergeCells count="11">
    <mergeCell ref="I4:L4"/>
    <mergeCell ref="N4:N5"/>
    <mergeCell ref="F4:F5"/>
    <mergeCell ref="A1:B2"/>
    <mergeCell ref="A4:A5"/>
    <mergeCell ref="B4:B5"/>
    <mergeCell ref="C2:E2"/>
    <mergeCell ref="C3:H3"/>
    <mergeCell ref="H4:H5"/>
    <mergeCell ref="C1:E1"/>
    <mergeCell ref="G4:G5"/>
  </mergeCells>
  <phoneticPr fontId="3"/>
  <dataValidations xWindow="507" yWindow="139" count="6">
    <dataValidation type="list" operator="greaterThan" allowBlank="1" showInputMessage="1" showErrorMessage="1" error="S年.月.日の型で入力してください。　例）　S62.5.13" sqref="H6:H50" xr:uid="{00000000-0002-0000-01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1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6:J50" xr:uid="{00000000-0002-0000-0100-000002000000}">
      <formula1>100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100-000004000000}">
      <formula1>4000</formula1>
      <formula2>12000</formula2>
    </dataValidation>
    <dataValidation type="list" allowBlank="1" showErrorMessage="1" error="エントリーの場合は○をリストから選択してください。" sqref="M6:N50" xr:uid="{00000000-0002-0000-0100-000005000000}">
      <formula1>$P$4</formula1>
    </dataValidation>
    <dataValidation type="list" allowBlank="1" showErrorMessage="1" errorTitle="入力を自動的に規制しています。" error="▼リストから選択してください。" sqref="I6:I50" xr:uid="{00000000-0002-0000-0100-000003000000}">
      <formula1>$B$55:$B$57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B100"/>
  <sheetViews>
    <sheetView showGridLines="0" zoomScaleNormal="100" zoomScaleSheetLayoutView="100" workbookViewId="0">
      <selection activeCell="I6" sqref="I6"/>
    </sheetView>
  </sheetViews>
  <sheetFormatPr defaultColWidth="9" defaultRowHeight="13.2"/>
  <cols>
    <col min="1" max="1" width="2.77734375" style="14" customWidth="1"/>
    <col min="2" max="2" width="5.6640625" style="14" customWidth="1"/>
    <col min="3" max="5" width="13.109375" style="14" customWidth="1"/>
    <col min="6" max="6" width="2.6640625" style="14" customWidth="1"/>
    <col min="7" max="7" width="8.6640625" style="14" customWidth="1"/>
    <col min="8" max="8" width="7.33203125" style="40" customWidth="1"/>
    <col min="9" max="9" width="12.6640625" style="14" customWidth="1"/>
    <col min="10" max="10" width="8.88671875" style="14" customWidth="1"/>
    <col min="11" max="11" width="13.6640625" style="14" customWidth="1"/>
    <col min="12" max="12" width="8.6640625" style="14" customWidth="1"/>
    <col min="13" max="14" width="5.6640625" style="14" hidden="1" customWidth="1"/>
    <col min="15" max="15" width="8.44140625" style="25" hidden="1" customWidth="1"/>
    <col min="16" max="17" width="9.88671875" hidden="1" customWidth="1"/>
    <col min="18" max="18" width="8.33203125" style="25" hidden="1" customWidth="1"/>
    <col min="19" max="22" width="9" style="14" hidden="1" customWidth="1"/>
    <col min="23" max="23" width="11.88671875" style="14" hidden="1" customWidth="1"/>
    <col min="24" max="28" width="9" style="14" hidden="1" customWidth="1"/>
    <col min="29" max="16384" width="9" style="14"/>
  </cols>
  <sheetData>
    <row r="1" spans="1:28" ht="15.75" customHeight="1">
      <c r="A1" s="207" t="s">
        <v>119</v>
      </c>
      <c r="B1" s="208"/>
      <c r="C1" s="192" t="s">
        <v>72</v>
      </c>
      <c r="D1" s="193"/>
      <c r="E1" s="193"/>
      <c r="F1" s="45" t="str">
        <f>"所属長名："&amp;所属データ!$C$6&amp;"　　印"</f>
        <v>所属長名：　　印</v>
      </c>
      <c r="G1" s="45"/>
      <c r="I1" s="53"/>
      <c r="O1" s="17"/>
      <c r="R1" s="17"/>
    </row>
    <row r="2" spans="1:28" ht="14.25" customHeight="1" thickBot="1">
      <c r="A2" s="209"/>
      <c r="B2" s="210"/>
      <c r="C2" s="187" t="str">
        <f>"所属名："&amp;所属データ!$C$3</f>
        <v>所属名：</v>
      </c>
      <c r="D2" s="188"/>
      <c r="E2" s="188"/>
      <c r="F2" s="46" t="str">
        <f>"監督(代表)名："&amp;所属データ!$C$8</f>
        <v>監督(代表)名：</v>
      </c>
      <c r="G2" s="46"/>
      <c r="I2" s="53"/>
      <c r="M2" s="106" t="str">
        <f>IF(COUNTIF(M6:M50,"○")&gt;6,"×リレーエントリーオーバー","")</f>
        <v/>
      </c>
      <c r="N2" s="106" t="str">
        <f>IF(COUNTIF(N6:N50,"○")&gt;6,"×リレーエントリーオーバー","")</f>
        <v/>
      </c>
    </row>
    <row r="3" spans="1:28" ht="16.5" customHeight="1" thickBot="1">
      <c r="A3" s="54"/>
      <c r="B3" s="54"/>
      <c r="C3" s="213"/>
      <c r="D3" s="213"/>
      <c r="E3" s="213"/>
      <c r="F3" s="213"/>
      <c r="G3" s="213"/>
      <c r="H3" s="213"/>
      <c r="I3" s="42"/>
      <c r="J3" s="42"/>
      <c r="K3" s="42"/>
      <c r="L3" s="42"/>
      <c r="M3" s="102" t="s">
        <v>77</v>
      </c>
      <c r="N3" s="103" t="s">
        <v>92</v>
      </c>
    </row>
    <row r="4" spans="1:28" ht="15" customHeight="1">
      <c r="A4" s="211" t="s">
        <v>2</v>
      </c>
      <c r="B4" s="205" t="s">
        <v>16</v>
      </c>
      <c r="C4" s="68" t="s">
        <v>10</v>
      </c>
      <c r="D4" s="68" t="s">
        <v>9</v>
      </c>
      <c r="E4" s="68" t="s">
        <v>113</v>
      </c>
      <c r="F4" s="203" t="s">
        <v>13</v>
      </c>
      <c r="G4" s="199" t="s">
        <v>111</v>
      </c>
      <c r="H4" s="205" t="s">
        <v>70</v>
      </c>
      <c r="I4" s="196" t="s">
        <v>71</v>
      </c>
      <c r="J4" s="197"/>
      <c r="K4" s="197"/>
      <c r="L4" s="198"/>
      <c r="M4" s="145" t="s">
        <v>15</v>
      </c>
      <c r="N4" s="201"/>
      <c r="P4" s="14" t="s">
        <v>79</v>
      </c>
      <c r="Q4" s="14"/>
    </row>
    <row r="5" spans="1:28" ht="15" customHeight="1" thickBot="1">
      <c r="A5" s="212"/>
      <c r="B5" s="206"/>
      <c r="C5" s="69" t="s">
        <v>12</v>
      </c>
      <c r="D5" s="69" t="s">
        <v>12</v>
      </c>
      <c r="E5" s="69" t="s">
        <v>114</v>
      </c>
      <c r="F5" s="204"/>
      <c r="G5" s="200"/>
      <c r="H5" s="206"/>
      <c r="I5" s="55" t="s">
        <v>14</v>
      </c>
      <c r="J5" s="107" t="s">
        <v>73</v>
      </c>
      <c r="K5" s="107" t="s">
        <v>97</v>
      </c>
      <c r="L5" s="150" t="s">
        <v>110</v>
      </c>
      <c r="M5" s="146"/>
      <c r="N5" s="202"/>
      <c r="O5" s="25">
        <f>COUNTA(C6:C50)</f>
        <v>0</v>
      </c>
      <c r="S5" s="87" t="s">
        <v>80</v>
      </c>
      <c r="T5" s="87" t="s">
        <v>81</v>
      </c>
      <c r="U5" s="87" t="s">
        <v>82</v>
      </c>
      <c r="V5" s="87" t="s">
        <v>83</v>
      </c>
      <c r="W5" s="87" t="s">
        <v>84</v>
      </c>
      <c r="X5" s="87" t="s">
        <v>85</v>
      </c>
      <c r="Y5" s="87" t="s">
        <v>86</v>
      </c>
      <c r="Z5" s="87" t="s">
        <v>87</v>
      </c>
      <c r="AA5" s="87" t="s">
        <v>88</v>
      </c>
      <c r="AB5" s="87" t="s">
        <v>89</v>
      </c>
    </row>
    <row r="6" spans="1:28" ht="14.25" customHeight="1">
      <c r="A6" s="56">
        <v>1</v>
      </c>
      <c r="B6" s="57"/>
      <c r="C6" s="123"/>
      <c r="D6" s="123"/>
      <c r="E6" s="123"/>
      <c r="F6" s="59"/>
      <c r="G6" s="119"/>
      <c r="H6" s="78">
        <f>所属データ!$E$3</f>
        <v>0</v>
      </c>
      <c r="I6" s="125"/>
      <c r="J6" s="126"/>
      <c r="K6" s="124"/>
      <c r="L6" s="151"/>
      <c r="M6" s="147"/>
      <c r="N6" s="89"/>
      <c r="O6" s="25">
        <f>所属データ!$A$21</f>
        <v>100100</v>
      </c>
      <c r="P6" t="str">
        <f t="shared" ref="P6:P50" si="0">IF(M6="","",O6*1000+20000+A6)</f>
        <v/>
      </c>
      <c r="Q6" t="str">
        <f t="shared" ref="Q6:Q50" si="1">IF(N6="","",O6*1000+20000+A6)</f>
        <v/>
      </c>
      <c r="R6" s="25">
        <f>IF(W6="",0,所属データ!E6&amp;"400")</f>
        <v>0</v>
      </c>
      <c r="S6" s="88">
        <f>所属データ!$A$21/100+430000</f>
        <v>431001</v>
      </c>
      <c r="T6" s="88">
        <f>所属データ!$C$3</f>
        <v>0</v>
      </c>
      <c r="U6" s="88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60">
        <v>2</v>
      </c>
      <c r="B7" s="61"/>
      <c r="C7" s="62"/>
      <c r="D7" s="62"/>
      <c r="E7" s="62"/>
      <c r="F7" s="63"/>
      <c r="G7" s="120"/>
      <c r="H7" s="79">
        <f>所属データ!$E$3</f>
        <v>0</v>
      </c>
      <c r="I7" s="127"/>
      <c r="J7" s="128"/>
      <c r="K7" s="129"/>
      <c r="L7" s="152"/>
      <c r="M7" s="148"/>
      <c r="N7" s="90"/>
      <c r="O7" s="25">
        <f>所属データ!$A$21</f>
        <v>100100</v>
      </c>
      <c r="P7" t="str">
        <f t="shared" si="0"/>
        <v/>
      </c>
      <c r="Q7" t="str">
        <f t="shared" si="1"/>
        <v/>
      </c>
      <c r="R7" s="25">
        <f>IF(W7="",0,所属データ!E6&amp;"2400")</f>
        <v>0</v>
      </c>
      <c r="S7" s="88">
        <f>所属データ!$A$21/100+430000</f>
        <v>431001</v>
      </c>
      <c r="T7" s="88">
        <f>所属データ!$C$3</f>
        <v>0</v>
      </c>
      <c r="U7" s="88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IF(ISERROR(SMALL($Q$6:$Q$50,3)),"",SMALL($Q$6:$Q$50,3))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60">
        <v>3</v>
      </c>
      <c r="B8" s="61"/>
      <c r="C8" s="62"/>
      <c r="D8" s="62"/>
      <c r="E8" s="62"/>
      <c r="F8" s="63"/>
      <c r="G8" s="120"/>
      <c r="H8" s="79">
        <f>所属データ!$E$3</f>
        <v>0</v>
      </c>
      <c r="I8" s="127"/>
      <c r="J8" s="128"/>
      <c r="K8" s="129"/>
      <c r="L8" s="152"/>
      <c r="M8" s="148"/>
      <c r="N8" s="90"/>
      <c r="O8" s="25">
        <f>所属データ!$A$21</f>
        <v>100100</v>
      </c>
      <c r="P8" t="str">
        <f t="shared" si="0"/>
        <v/>
      </c>
      <c r="Q8" t="str">
        <f t="shared" si="1"/>
        <v/>
      </c>
      <c r="R8" s="18"/>
    </row>
    <row r="9" spans="1:28" ht="14.25" customHeight="1">
      <c r="A9" s="60">
        <v>4</v>
      </c>
      <c r="B9" s="61"/>
      <c r="C9" s="62"/>
      <c r="D9" s="62"/>
      <c r="E9" s="62"/>
      <c r="F9" s="63"/>
      <c r="G9" s="120"/>
      <c r="H9" s="79">
        <f>所属データ!$E$3</f>
        <v>0</v>
      </c>
      <c r="I9" s="127"/>
      <c r="J9" s="128"/>
      <c r="K9" s="129"/>
      <c r="L9" s="152"/>
      <c r="M9" s="148"/>
      <c r="N9" s="90"/>
      <c r="O9" s="25">
        <f>所属データ!$A$21</f>
        <v>100100</v>
      </c>
      <c r="P9" t="str">
        <f t="shared" si="0"/>
        <v/>
      </c>
      <c r="Q9" t="str">
        <f t="shared" si="1"/>
        <v/>
      </c>
      <c r="R9" s="18"/>
    </row>
    <row r="10" spans="1:28" ht="14.25" customHeight="1" thickBot="1">
      <c r="A10" s="64">
        <v>5</v>
      </c>
      <c r="B10" s="65"/>
      <c r="C10" s="66"/>
      <c r="D10" s="66"/>
      <c r="E10" s="66"/>
      <c r="F10" s="67"/>
      <c r="G10" s="121"/>
      <c r="H10" s="80">
        <f>所属データ!$E$3</f>
        <v>0</v>
      </c>
      <c r="I10" s="130"/>
      <c r="J10" s="131"/>
      <c r="K10" s="132"/>
      <c r="L10" s="153"/>
      <c r="M10" s="149"/>
      <c r="N10" s="91"/>
      <c r="O10" s="25">
        <f>所属データ!$A$21</f>
        <v>100100</v>
      </c>
      <c r="P10" t="str">
        <f t="shared" si="0"/>
        <v/>
      </c>
      <c r="Q10" t="str">
        <f t="shared" si="1"/>
        <v/>
      </c>
      <c r="R10" s="18"/>
    </row>
    <row r="11" spans="1:28" ht="14.25" customHeight="1">
      <c r="A11" s="56">
        <v>6</v>
      </c>
      <c r="B11" s="57"/>
      <c r="C11" s="58"/>
      <c r="D11" s="58"/>
      <c r="E11" s="58"/>
      <c r="F11" s="59"/>
      <c r="G11" s="119"/>
      <c r="H11" s="78">
        <f>所属データ!$E$3</f>
        <v>0</v>
      </c>
      <c r="I11" s="125"/>
      <c r="J11" s="126"/>
      <c r="K11" s="133"/>
      <c r="L11" s="154"/>
      <c r="M11" s="147"/>
      <c r="N11" s="89"/>
      <c r="O11" s="25">
        <f>所属データ!$A$21</f>
        <v>100100</v>
      </c>
      <c r="P11" t="str">
        <f t="shared" si="0"/>
        <v/>
      </c>
      <c r="Q11" t="str">
        <f t="shared" si="1"/>
        <v/>
      </c>
      <c r="R11" s="18"/>
    </row>
    <row r="12" spans="1:28" ht="14.25" customHeight="1">
      <c r="A12" s="60">
        <v>7</v>
      </c>
      <c r="B12" s="61"/>
      <c r="C12" s="62"/>
      <c r="D12" s="62"/>
      <c r="E12" s="62"/>
      <c r="F12" s="63"/>
      <c r="G12" s="120"/>
      <c r="H12" s="79">
        <f>所属データ!$E$3</f>
        <v>0</v>
      </c>
      <c r="I12" s="127"/>
      <c r="J12" s="128"/>
      <c r="K12" s="129"/>
      <c r="L12" s="152"/>
      <c r="M12" s="148"/>
      <c r="N12" s="90"/>
      <c r="O12" s="25">
        <f>所属データ!$A$21</f>
        <v>100100</v>
      </c>
      <c r="P12" t="str">
        <f t="shared" si="0"/>
        <v/>
      </c>
      <c r="Q12" t="str">
        <f t="shared" si="1"/>
        <v/>
      </c>
      <c r="R12" s="18"/>
    </row>
    <row r="13" spans="1:28" ht="14.25" customHeight="1">
      <c r="A13" s="60">
        <v>8</v>
      </c>
      <c r="B13" s="61"/>
      <c r="C13" s="62"/>
      <c r="D13" s="62"/>
      <c r="E13" s="62"/>
      <c r="F13" s="63"/>
      <c r="G13" s="120"/>
      <c r="H13" s="79">
        <f>所属データ!$E$3</f>
        <v>0</v>
      </c>
      <c r="I13" s="127"/>
      <c r="J13" s="128"/>
      <c r="K13" s="129"/>
      <c r="L13" s="152"/>
      <c r="M13" s="148"/>
      <c r="N13" s="90"/>
      <c r="O13" s="25">
        <f>所属データ!$A$21</f>
        <v>100100</v>
      </c>
      <c r="P13" t="str">
        <f t="shared" si="0"/>
        <v/>
      </c>
      <c r="Q13" t="str">
        <f t="shared" si="1"/>
        <v/>
      </c>
      <c r="R13" s="14"/>
    </row>
    <row r="14" spans="1:28" ht="14.25" customHeight="1">
      <c r="A14" s="60">
        <v>9</v>
      </c>
      <c r="B14" s="61"/>
      <c r="C14" s="62"/>
      <c r="D14" s="62"/>
      <c r="E14" s="62"/>
      <c r="F14" s="63"/>
      <c r="G14" s="120"/>
      <c r="H14" s="79">
        <f>所属データ!$E$3</f>
        <v>0</v>
      </c>
      <c r="I14" s="127"/>
      <c r="J14" s="128"/>
      <c r="K14" s="129"/>
      <c r="L14" s="152"/>
      <c r="M14" s="148"/>
      <c r="N14" s="90"/>
      <c r="O14" s="25">
        <f>所属データ!$A$21</f>
        <v>100100</v>
      </c>
      <c r="P14" t="str">
        <f t="shared" si="0"/>
        <v/>
      </c>
      <c r="Q14" t="str">
        <f t="shared" si="1"/>
        <v/>
      </c>
      <c r="R14" s="14"/>
    </row>
    <row r="15" spans="1:28" ht="14.25" customHeight="1" thickBot="1">
      <c r="A15" s="64">
        <v>10</v>
      </c>
      <c r="B15" s="65"/>
      <c r="C15" s="66"/>
      <c r="D15" s="66"/>
      <c r="E15" s="66"/>
      <c r="F15" s="67"/>
      <c r="G15" s="121"/>
      <c r="H15" s="80">
        <f>所属データ!$E$3</f>
        <v>0</v>
      </c>
      <c r="I15" s="130"/>
      <c r="J15" s="131"/>
      <c r="K15" s="132"/>
      <c r="L15" s="153"/>
      <c r="M15" s="149"/>
      <c r="N15" s="91"/>
      <c r="O15" s="25">
        <f>所属データ!$A$21</f>
        <v>100100</v>
      </c>
      <c r="P15" t="str">
        <f t="shared" si="0"/>
        <v/>
      </c>
      <c r="Q15" t="str">
        <f t="shared" si="1"/>
        <v/>
      </c>
      <c r="R15" s="14"/>
    </row>
    <row r="16" spans="1:28" ht="14.25" customHeight="1">
      <c r="A16" s="56">
        <v>11</v>
      </c>
      <c r="B16" s="57"/>
      <c r="C16" s="58"/>
      <c r="D16" s="58"/>
      <c r="E16" s="58"/>
      <c r="F16" s="59"/>
      <c r="G16" s="119"/>
      <c r="H16" s="78">
        <f>所属データ!$E$3</f>
        <v>0</v>
      </c>
      <c r="I16" s="125"/>
      <c r="J16" s="126"/>
      <c r="K16" s="133"/>
      <c r="L16" s="154"/>
      <c r="M16" s="147"/>
      <c r="N16" s="89"/>
      <c r="O16" s="25">
        <f>所属データ!$A$21</f>
        <v>100100</v>
      </c>
      <c r="P16" t="str">
        <f t="shared" si="0"/>
        <v/>
      </c>
      <c r="Q16" t="str">
        <f t="shared" si="1"/>
        <v/>
      </c>
      <c r="R16" s="14"/>
    </row>
    <row r="17" spans="1:18" ht="14.25" customHeight="1">
      <c r="A17" s="60">
        <v>12</v>
      </c>
      <c r="B17" s="61"/>
      <c r="C17" s="62"/>
      <c r="D17" s="62"/>
      <c r="E17" s="62"/>
      <c r="F17" s="63"/>
      <c r="G17" s="120"/>
      <c r="H17" s="79">
        <f>所属データ!$E$3</f>
        <v>0</v>
      </c>
      <c r="I17" s="127"/>
      <c r="J17" s="128"/>
      <c r="K17" s="129"/>
      <c r="L17" s="152"/>
      <c r="M17" s="148"/>
      <c r="N17" s="90"/>
      <c r="O17" s="25">
        <f>所属データ!$A$21</f>
        <v>100100</v>
      </c>
      <c r="P17" t="str">
        <f t="shared" si="0"/>
        <v/>
      </c>
      <c r="Q17" t="str">
        <f t="shared" si="1"/>
        <v/>
      </c>
      <c r="R17" s="14"/>
    </row>
    <row r="18" spans="1:18" ht="14.25" customHeight="1">
      <c r="A18" s="60">
        <v>13</v>
      </c>
      <c r="B18" s="61"/>
      <c r="C18" s="62"/>
      <c r="D18" s="62"/>
      <c r="E18" s="62"/>
      <c r="F18" s="63"/>
      <c r="G18" s="120"/>
      <c r="H18" s="79">
        <f>所属データ!$E$3</f>
        <v>0</v>
      </c>
      <c r="I18" s="127"/>
      <c r="J18" s="128"/>
      <c r="K18" s="129"/>
      <c r="L18" s="152"/>
      <c r="M18" s="148"/>
      <c r="N18" s="90"/>
      <c r="O18" s="25">
        <f>所属データ!$A$21</f>
        <v>100100</v>
      </c>
      <c r="P18" t="str">
        <f t="shared" si="0"/>
        <v/>
      </c>
      <c r="Q18" t="str">
        <f t="shared" si="1"/>
        <v/>
      </c>
      <c r="R18" s="14"/>
    </row>
    <row r="19" spans="1:18" ht="14.25" customHeight="1">
      <c r="A19" s="60">
        <v>14</v>
      </c>
      <c r="B19" s="61"/>
      <c r="C19" s="62"/>
      <c r="D19" s="62"/>
      <c r="E19" s="62"/>
      <c r="F19" s="63"/>
      <c r="G19" s="120"/>
      <c r="H19" s="79">
        <f>所属データ!$E$3</f>
        <v>0</v>
      </c>
      <c r="I19" s="127"/>
      <c r="J19" s="128"/>
      <c r="K19" s="134"/>
      <c r="L19" s="155"/>
      <c r="M19" s="148"/>
      <c r="N19" s="90"/>
      <c r="O19" s="25">
        <f>所属データ!$A$21</f>
        <v>100100</v>
      </c>
      <c r="P19" t="str">
        <f t="shared" si="0"/>
        <v/>
      </c>
      <c r="Q19" t="str">
        <f t="shared" si="1"/>
        <v/>
      </c>
      <c r="R19" s="14"/>
    </row>
    <row r="20" spans="1:18" ht="14.25" customHeight="1" thickBot="1">
      <c r="A20" s="64">
        <v>15</v>
      </c>
      <c r="B20" s="65"/>
      <c r="C20" s="66"/>
      <c r="D20" s="66"/>
      <c r="E20" s="66"/>
      <c r="F20" s="67"/>
      <c r="G20" s="121"/>
      <c r="H20" s="80">
        <f>所属データ!$E$3</f>
        <v>0</v>
      </c>
      <c r="I20" s="130"/>
      <c r="J20" s="131"/>
      <c r="K20" s="135"/>
      <c r="L20" s="156"/>
      <c r="M20" s="149"/>
      <c r="N20" s="91"/>
      <c r="O20" s="25">
        <f>所属データ!$A$21</f>
        <v>100100</v>
      </c>
      <c r="P20" t="str">
        <f t="shared" si="0"/>
        <v/>
      </c>
      <c r="Q20" t="str">
        <f t="shared" si="1"/>
        <v/>
      </c>
      <c r="R20" s="14"/>
    </row>
    <row r="21" spans="1:18" ht="14.25" customHeight="1">
      <c r="A21" s="56">
        <v>16</v>
      </c>
      <c r="B21" s="57"/>
      <c r="C21" s="58"/>
      <c r="D21" s="58"/>
      <c r="E21" s="58"/>
      <c r="F21" s="59"/>
      <c r="G21" s="119"/>
      <c r="H21" s="78">
        <f>所属データ!$E$3</f>
        <v>0</v>
      </c>
      <c r="I21" s="125"/>
      <c r="J21" s="126"/>
      <c r="K21" s="133"/>
      <c r="L21" s="154"/>
      <c r="M21" s="147"/>
      <c r="N21" s="89"/>
      <c r="O21" s="25">
        <f>所属データ!$A$21</f>
        <v>100100</v>
      </c>
      <c r="P21" t="str">
        <f t="shared" si="0"/>
        <v/>
      </c>
      <c r="Q21" t="str">
        <f t="shared" si="1"/>
        <v/>
      </c>
      <c r="R21" s="14"/>
    </row>
    <row r="22" spans="1:18" ht="14.25" customHeight="1">
      <c r="A22" s="60">
        <v>17</v>
      </c>
      <c r="B22" s="61"/>
      <c r="C22" s="62"/>
      <c r="D22" s="62"/>
      <c r="E22" s="62"/>
      <c r="F22" s="63"/>
      <c r="G22" s="120"/>
      <c r="H22" s="79">
        <f>所属データ!$E$3</f>
        <v>0</v>
      </c>
      <c r="I22" s="127"/>
      <c r="J22" s="128"/>
      <c r="K22" s="129"/>
      <c r="L22" s="152"/>
      <c r="M22" s="148"/>
      <c r="N22" s="90"/>
      <c r="O22" s="25">
        <f>所属データ!$A$21</f>
        <v>100100</v>
      </c>
      <c r="P22" t="str">
        <f t="shared" si="0"/>
        <v/>
      </c>
      <c r="Q22" t="str">
        <f t="shared" si="1"/>
        <v/>
      </c>
      <c r="R22" s="14"/>
    </row>
    <row r="23" spans="1:18" ht="14.25" customHeight="1">
      <c r="A23" s="60">
        <v>18</v>
      </c>
      <c r="B23" s="61"/>
      <c r="C23" s="62"/>
      <c r="D23" s="62"/>
      <c r="E23" s="62"/>
      <c r="F23" s="63"/>
      <c r="G23" s="120"/>
      <c r="H23" s="79">
        <f>所属データ!$E$3</f>
        <v>0</v>
      </c>
      <c r="I23" s="127"/>
      <c r="J23" s="128"/>
      <c r="K23" s="129"/>
      <c r="L23" s="152"/>
      <c r="M23" s="148"/>
      <c r="N23" s="90"/>
      <c r="O23" s="25">
        <f>所属データ!$A$21</f>
        <v>100100</v>
      </c>
      <c r="P23" t="str">
        <f t="shared" si="0"/>
        <v/>
      </c>
      <c r="Q23" t="str">
        <f t="shared" si="1"/>
        <v/>
      </c>
      <c r="R23" s="14"/>
    </row>
    <row r="24" spans="1:18" ht="14.25" customHeight="1">
      <c r="A24" s="60">
        <v>19</v>
      </c>
      <c r="B24" s="61"/>
      <c r="C24" s="62"/>
      <c r="D24" s="62"/>
      <c r="E24" s="62"/>
      <c r="F24" s="63"/>
      <c r="G24" s="120"/>
      <c r="H24" s="79">
        <f>所属データ!$E$3</f>
        <v>0</v>
      </c>
      <c r="I24" s="127"/>
      <c r="J24" s="128"/>
      <c r="K24" s="134"/>
      <c r="L24" s="155"/>
      <c r="M24" s="148"/>
      <c r="N24" s="90"/>
      <c r="O24" s="25">
        <f>所属データ!$A$21</f>
        <v>100100</v>
      </c>
      <c r="P24" t="str">
        <f t="shared" si="0"/>
        <v/>
      </c>
      <c r="Q24" t="str">
        <f t="shared" si="1"/>
        <v/>
      </c>
      <c r="R24" s="14"/>
    </row>
    <row r="25" spans="1:18" ht="14.25" customHeight="1" thickBot="1">
      <c r="A25" s="64">
        <v>20</v>
      </c>
      <c r="B25" s="65"/>
      <c r="C25" s="66"/>
      <c r="D25" s="66"/>
      <c r="E25" s="66"/>
      <c r="F25" s="67"/>
      <c r="G25" s="121"/>
      <c r="H25" s="80">
        <f>所属データ!$E$3</f>
        <v>0</v>
      </c>
      <c r="I25" s="130"/>
      <c r="J25" s="131"/>
      <c r="K25" s="135"/>
      <c r="L25" s="156"/>
      <c r="M25" s="149"/>
      <c r="N25" s="91"/>
      <c r="O25" s="25">
        <f>所属データ!$A$21</f>
        <v>100100</v>
      </c>
      <c r="P25" t="str">
        <f t="shared" si="0"/>
        <v/>
      </c>
      <c r="Q25" t="str">
        <f t="shared" si="1"/>
        <v/>
      </c>
      <c r="R25" s="14"/>
    </row>
    <row r="26" spans="1:18" ht="14.25" customHeight="1">
      <c r="A26" s="56">
        <v>21</v>
      </c>
      <c r="B26" s="57"/>
      <c r="C26" s="58"/>
      <c r="D26" s="58"/>
      <c r="E26" s="58"/>
      <c r="F26" s="59"/>
      <c r="G26" s="119"/>
      <c r="H26" s="78">
        <f>所属データ!$E$3</f>
        <v>0</v>
      </c>
      <c r="I26" s="125"/>
      <c r="J26" s="126"/>
      <c r="K26" s="133"/>
      <c r="L26" s="154"/>
      <c r="M26" s="147"/>
      <c r="N26" s="89"/>
      <c r="O26" s="25">
        <f>所属データ!$A$21</f>
        <v>100100</v>
      </c>
      <c r="P26" t="str">
        <f t="shared" si="0"/>
        <v/>
      </c>
      <c r="Q26" t="str">
        <f t="shared" si="1"/>
        <v/>
      </c>
      <c r="R26" s="14"/>
    </row>
    <row r="27" spans="1:18" ht="14.25" customHeight="1">
      <c r="A27" s="60">
        <v>22</v>
      </c>
      <c r="B27" s="61"/>
      <c r="C27" s="62"/>
      <c r="D27" s="62"/>
      <c r="E27" s="62"/>
      <c r="F27" s="63"/>
      <c r="G27" s="120"/>
      <c r="H27" s="79">
        <f>所属データ!$E$3</f>
        <v>0</v>
      </c>
      <c r="I27" s="127"/>
      <c r="J27" s="128"/>
      <c r="K27" s="129"/>
      <c r="L27" s="152"/>
      <c r="M27" s="148"/>
      <c r="N27" s="90"/>
      <c r="O27" s="25">
        <f>所属データ!$A$21</f>
        <v>100100</v>
      </c>
      <c r="P27" t="str">
        <f t="shared" si="0"/>
        <v/>
      </c>
      <c r="Q27" t="str">
        <f t="shared" si="1"/>
        <v/>
      </c>
      <c r="R27" s="14"/>
    </row>
    <row r="28" spans="1:18" ht="14.25" customHeight="1">
      <c r="A28" s="60">
        <v>23</v>
      </c>
      <c r="B28" s="61"/>
      <c r="C28" s="62"/>
      <c r="D28" s="62"/>
      <c r="E28" s="62"/>
      <c r="F28" s="63"/>
      <c r="G28" s="120"/>
      <c r="H28" s="79">
        <f>所属データ!$E$3</f>
        <v>0</v>
      </c>
      <c r="I28" s="127"/>
      <c r="J28" s="128"/>
      <c r="K28" s="129"/>
      <c r="L28" s="152"/>
      <c r="M28" s="148"/>
      <c r="N28" s="90"/>
      <c r="O28" s="25">
        <f>所属データ!$A$21</f>
        <v>100100</v>
      </c>
      <c r="P28" t="str">
        <f t="shared" si="0"/>
        <v/>
      </c>
      <c r="Q28" t="str">
        <f t="shared" si="1"/>
        <v/>
      </c>
      <c r="R28" s="14"/>
    </row>
    <row r="29" spans="1:18" ht="14.25" customHeight="1">
      <c r="A29" s="60">
        <v>24</v>
      </c>
      <c r="B29" s="61"/>
      <c r="C29" s="62"/>
      <c r="D29" s="62"/>
      <c r="E29" s="62"/>
      <c r="F29" s="63"/>
      <c r="G29" s="120"/>
      <c r="H29" s="79">
        <f>所属データ!$E$3</f>
        <v>0</v>
      </c>
      <c r="I29" s="127"/>
      <c r="J29" s="128"/>
      <c r="K29" s="134"/>
      <c r="L29" s="155"/>
      <c r="M29" s="148"/>
      <c r="N29" s="90"/>
      <c r="O29" s="25">
        <f>所属データ!$A$21</f>
        <v>100100</v>
      </c>
      <c r="P29" t="str">
        <f t="shared" si="0"/>
        <v/>
      </c>
      <c r="Q29" t="str">
        <f t="shared" si="1"/>
        <v/>
      </c>
      <c r="R29" s="14"/>
    </row>
    <row r="30" spans="1:18" ht="14.25" customHeight="1" thickBot="1">
      <c r="A30" s="64">
        <v>25</v>
      </c>
      <c r="B30" s="65"/>
      <c r="C30" s="66"/>
      <c r="D30" s="66"/>
      <c r="E30" s="66"/>
      <c r="F30" s="67"/>
      <c r="G30" s="121"/>
      <c r="H30" s="80">
        <f>所属データ!$E$3</f>
        <v>0</v>
      </c>
      <c r="I30" s="130"/>
      <c r="J30" s="131"/>
      <c r="K30" s="135"/>
      <c r="L30" s="156"/>
      <c r="M30" s="149"/>
      <c r="N30" s="91"/>
      <c r="O30" s="25">
        <f>所属データ!$A$21</f>
        <v>100100</v>
      </c>
      <c r="P30" t="str">
        <f t="shared" si="0"/>
        <v/>
      </c>
      <c r="Q30" t="str">
        <f t="shared" si="1"/>
        <v/>
      </c>
      <c r="R30" s="14"/>
    </row>
    <row r="31" spans="1:18" ht="14.25" customHeight="1">
      <c r="A31" s="56">
        <v>26</v>
      </c>
      <c r="B31" s="57"/>
      <c r="C31" s="58"/>
      <c r="D31" s="58"/>
      <c r="E31" s="58"/>
      <c r="F31" s="59"/>
      <c r="G31" s="119"/>
      <c r="H31" s="78">
        <f>所属データ!$E$3</f>
        <v>0</v>
      </c>
      <c r="I31" s="125"/>
      <c r="J31" s="126"/>
      <c r="K31" s="133"/>
      <c r="L31" s="154"/>
      <c r="M31" s="147"/>
      <c r="N31" s="89"/>
      <c r="O31" s="25">
        <f>所属データ!$A$21</f>
        <v>100100</v>
      </c>
      <c r="P31" t="str">
        <f t="shared" si="0"/>
        <v/>
      </c>
      <c r="Q31" t="str">
        <f t="shared" si="1"/>
        <v/>
      </c>
      <c r="R31" s="14"/>
    </row>
    <row r="32" spans="1:18" ht="14.25" customHeight="1">
      <c r="A32" s="60">
        <v>27</v>
      </c>
      <c r="B32" s="61"/>
      <c r="C32" s="62"/>
      <c r="D32" s="62"/>
      <c r="E32" s="62"/>
      <c r="F32" s="63"/>
      <c r="G32" s="120"/>
      <c r="H32" s="79">
        <f>所属データ!$E$3</f>
        <v>0</v>
      </c>
      <c r="I32" s="127"/>
      <c r="J32" s="128"/>
      <c r="K32" s="129"/>
      <c r="L32" s="152"/>
      <c r="M32" s="148"/>
      <c r="N32" s="90"/>
      <c r="O32" s="25">
        <f>所属データ!$A$21</f>
        <v>100100</v>
      </c>
      <c r="P32" t="str">
        <f t="shared" si="0"/>
        <v/>
      </c>
      <c r="Q32" t="str">
        <f t="shared" si="1"/>
        <v/>
      </c>
      <c r="R32" s="14"/>
    </row>
    <row r="33" spans="1:18" ht="14.25" customHeight="1">
      <c r="A33" s="60">
        <v>28</v>
      </c>
      <c r="B33" s="61"/>
      <c r="C33" s="62"/>
      <c r="D33" s="62"/>
      <c r="E33" s="62"/>
      <c r="F33" s="63"/>
      <c r="G33" s="120"/>
      <c r="H33" s="79">
        <f>所属データ!$E$3</f>
        <v>0</v>
      </c>
      <c r="I33" s="127"/>
      <c r="J33" s="128"/>
      <c r="K33" s="129"/>
      <c r="L33" s="152"/>
      <c r="M33" s="148"/>
      <c r="N33" s="90"/>
      <c r="O33" s="25">
        <f>所属データ!$A$21</f>
        <v>100100</v>
      </c>
      <c r="P33" t="str">
        <f t="shared" si="0"/>
        <v/>
      </c>
      <c r="Q33" t="str">
        <f t="shared" si="1"/>
        <v/>
      </c>
      <c r="R33" s="14"/>
    </row>
    <row r="34" spans="1:18" ht="14.25" customHeight="1">
      <c r="A34" s="60">
        <v>29</v>
      </c>
      <c r="B34" s="61"/>
      <c r="C34" s="62"/>
      <c r="D34" s="62"/>
      <c r="E34" s="62"/>
      <c r="F34" s="63"/>
      <c r="G34" s="120"/>
      <c r="H34" s="79">
        <f>所属データ!$E$3</f>
        <v>0</v>
      </c>
      <c r="I34" s="127"/>
      <c r="J34" s="128"/>
      <c r="K34" s="134"/>
      <c r="L34" s="155"/>
      <c r="M34" s="148"/>
      <c r="N34" s="90"/>
      <c r="O34" s="25">
        <f>所属データ!$A$21</f>
        <v>100100</v>
      </c>
      <c r="P34" t="str">
        <f t="shared" si="0"/>
        <v/>
      </c>
      <c r="Q34" t="str">
        <f t="shared" si="1"/>
        <v/>
      </c>
      <c r="R34" s="14"/>
    </row>
    <row r="35" spans="1:18" ht="14.25" customHeight="1" thickBot="1">
      <c r="A35" s="64">
        <v>30</v>
      </c>
      <c r="B35" s="65"/>
      <c r="C35" s="66"/>
      <c r="D35" s="66"/>
      <c r="E35" s="66"/>
      <c r="F35" s="67"/>
      <c r="G35" s="121"/>
      <c r="H35" s="80">
        <f>所属データ!$E$3</f>
        <v>0</v>
      </c>
      <c r="I35" s="130"/>
      <c r="J35" s="131"/>
      <c r="K35" s="135"/>
      <c r="L35" s="156"/>
      <c r="M35" s="149"/>
      <c r="N35" s="91"/>
      <c r="O35" s="25">
        <f>所属データ!$A$21</f>
        <v>100100</v>
      </c>
      <c r="P35" t="str">
        <f t="shared" si="0"/>
        <v/>
      </c>
      <c r="Q35" t="str">
        <f t="shared" si="1"/>
        <v/>
      </c>
      <c r="R35" s="14"/>
    </row>
    <row r="36" spans="1:18" ht="14.25" customHeight="1">
      <c r="A36" s="56">
        <v>31</v>
      </c>
      <c r="B36" s="57"/>
      <c r="C36" s="58"/>
      <c r="D36" s="58"/>
      <c r="E36" s="58"/>
      <c r="F36" s="59"/>
      <c r="G36" s="119"/>
      <c r="H36" s="78">
        <f>所属データ!$E$3</f>
        <v>0</v>
      </c>
      <c r="I36" s="125"/>
      <c r="J36" s="126"/>
      <c r="K36" s="133"/>
      <c r="L36" s="154"/>
      <c r="M36" s="147"/>
      <c r="N36" s="89"/>
      <c r="O36" s="25">
        <f>所属データ!$A$21</f>
        <v>100100</v>
      </c>
      <c r="P36" t="str">
        <f t="shared" si="0"/>
        <v/>
      </c>
      <c r="Q36" t="str">
        <f t="shared" si="1"/>
        <v/>
      </c>
      <c r="R36" s="14"/>
    </row>
    <row r="37" spans="1:18" ht="14.25" customHeight="1">
      <c r="A37" s="60">
        <v>32</v>
      </c>
      <c r="B37" s="61"/>
      <c r="C37" s="62"/>
      <c r="D37" s="62"/>
      <c r="E37" s="62"/>
      <c r="F37" s="63"/>
      <c r="G37" s="120"/>
      <c r="H37" s="79">
        <f>所属データ!$E$3</f>
        <v>0</v>
      </c>
      <c r="I37" s="127"/>
      <c r="J37" s="128"/>
      <c r="K37" s="129"/>
      <c r="L37" s="152"/>
      <c r="M37" s="148"/>
      <c r="N37" s="90"/>
      <c r="O37" s="25">
        <f>所属データ!$A$21</f>
        <v>100100</v>
      </c>
      <c r="P37" t="str">
        <f t="shared" si="0"/>
        <v/>
      </c>
      <c r="Q37" t="str">
        <f t="shared" si="1"/>
        <v/>
      </c>
      <c r="R37" s="14"/>
    </row>
    <row r="38" spans="1:18" ht="14.25" customHeight="1">
      <c r="A38" s="60">
        <v>33</v>
      </c>
      <c r="B38" s="61"/>
      <c r="C38" s="62"/>
      <c r="D38" s="62"/>
      <c r="E38" s="62"/>
      <c r="F38" s="63"/>
      <c r="G38" s="120"/>
      <c r="H38" s="79">
        <f>所属データ!$E$3</f>
        <v>0</v>
      </c>
      <c r="I38" s="127"/>
      <c r="J38" s="128"/>
      <c r="K38" s="129"/>
      <c r="L38" s="152"/>
      <c r="M38" s="148"/>
      <c r="N38" s="90"/>
      <c r="O38" s="25">
        <f>所属データ!$A$21</f>
        <v>100100</v>
      </c>
      <c r="P38" t="str">
        <f t="shared" si="0"/>
        <v/>
      </c>
      <c r="Q38" t="str">
        <f t="shared" si="1"/>
        <v/>
      </c>
      <c r="R38" s="14"/>
    </row>
    <row r="39" spans="1:18" ht="14.25" customHeight="1">
      <c r="A39" s="60">
        <v>34</v>
      </c>
      <c r="B39" s="61"/>
      <c r="C39" s="62"/>
      <c r="D39" s="62"/>
      <c r="E39" s="62"/>
      <c r="F39" s="63"/>
      <c r="G39" s="120"/>
      <c r="H39" s="79">
        <f>所属データ!$E$3</f>
        <v>0</v>
      </c>
      <c r="I39" s="127"/>
      <c r="J39" s="128"/>
      <c r="K39" s="134"/>
      <c r="L39" s="155"/>
      <c r="M39" s="148"/>
      <c r="N39" s="90"/>
      <c r="O39" s="25">
        <f>所属データ!$A$21</f>
        <v>100100</v>
      </c>
      <c r="P39" t="str">
        <f t="shared" si="0"/>
        <v/>
      </c>
      <c r="Q39" t="str">
        <f t="shared" si="1"/>
        <v/>
      </c>
      <c r="R39" s="14"/>
    </row>
    <row r="40" spans="1:18" ht="14.25" customHeight="1" thickBot="1">
      <c r="A40" s="64">
        <v>35</v>
      </c>
      <c r="B40" s="65"/>
      <c r="C40" s="66"/>
      <c r="D40" s="66"/>
      <c r="E40" s="66"/>
      <c r="F40" s="67"/>
      <c r="G40" s="121"/>
      <c r="H40" s="80">
        <f>所属データ!$E$3</f>
        <v>0</v>
      </c>
      <c r="I40" s="130"/>
      <c r="J40" s="131"/>
      <c r="K40" s="135"/>
      <c r="L40" s="156"/>
      <c r="M40" s="149"/>
      <c r="N40" s="91"/>
      <c r="O40" s="25">
        <f>所属データ!$A$21</f>
        <v>100100</v>
      </c>
      <c r="P40" t="str">
        <f t="shared" si="0"/>
        <v/>
      </c>
      <c r="Q40" t="str">
        <f t="shared" si="1"/>
        <v/>
      </c>
      <c r="R40" s="14"/>
    </row>
    <row r="41" spans="1:18" ht="14.25" customHeight="1">
      <c r="A41" s="56">
        <v>36</v>
      </c>
      <c r="B41" s="57"/>
      <c r="C41" s="58"/>
      <c r="D41" s="58"/>
      <c r="E41" s="58"/>
      <c r="F41" s="59"/>
      <c r="G41" s="119"/>
      <c r="H41" s="78">
        <f>所属データ!$E$3</f>
        <v>0</v>
      </c>
      <c r="I41" s="125"/>
      <c r="J41" s="126"/>
      <c r="K41" s="133"/>
      <c r="L41" s="154"/>
      <c r="M41" s="147"/>
      <c r="N41" s="89"/>
      <c r="O41" s="25">
        <f>所属データ!$A$21</f>
        <v>100100</v>
      </c>
      <c r="P41" t="str">
        <f t="shared" si="0"/>
        <v/>
      </c>
      <c r="Q41" t="str">
        <f t="shared" si="1"/>
        <v/>
      </c>
      <c r="R41" s="14"/>
    </row>
    <row r="42" spans="1:18" ht="14.25" customHeight="1">
      <c r="A42" s="60">
        <v>37</v>
      </c>
      <c r="B42" s="61"/>
      <c r="C42" s="62"/>
      <c r="D42" s="62"/>
      <c r="E42" s="62"/>
      <c r="F42" s="63"/>
      <c r="G42" s="120"/>
      <c r="H42" s="79">
        <f>所属データ!$E$3</f>
        <v>0</v>
      </c>
      <c r="I42" s="127"/>
      <c r="J42" s="128"/>
      <c r="K42" s="129"/>
      <c r="L42" s="152"/>
      <c r="M42" s="148"/>
      <c r="N42" s="90"/>
      <c r="O42" s="25">
        <f>所属データ!$A$21</f>
        <v>100100</v>
      </c>
      <c r="P42" t="str">
        <f t="shared" si="0"/>
        <v/>
      </c>
      <c r="Q42" t="str">
        <f t="shared" si="1"/>
        <v/>
      </c>
      <c r="R42" s="14"/>
    </row>
    <row r="43" spans="1:18" ht="14.25" customHeight="1">
      <c r="A43" s="60">
        <v>38</v>
      </c>
      <c r="B43" s="61"/>
      <c r="C43" s="62"/>
      <c r="D43" s="62"/>
      <c r="E43" s="62"/>
      <c r="F43" s="63"/>
      <c r="G43" s="120"/>
      <c r="H43" s="79">
        <f>所属データ!$E$3</f>
        <v>0</v>
      </c>
      <c r="I43" s="127"/>
      <c r="J43" s="128"/>
      <c r="K43" s="129"/>
      <c r="L43" s="152"/>
      <c r="M43" s="148"/>
      <c r="N43" s="90"/>
      <c r="O43" s="25">
        <f>所属データ!$A$21</f>
        <v>100100</v>
      </c>
      <c r="P43" t="str">
        <f t="shared" si="0"/>
        <v/>
      </c>
      <c r="Q43" t="str">
        <f t="shared" si="1"/>
        <v/>
      </c>
      <c r="R43" s="14"/>
    </row>
    <row r="44" spans="1:18" ht="14.25" customHeight="1">
      <c r="A44" s="60">
        <v>39</v>
      </c>
      <c r="B44" s="61"/>
      <c r="C44" s="62"/>
      <c r="D44" s="62"/>
      <c r="E44" s="62"/>
      <c r="F44" s="63"/>
      <c r="G44" s="120"/>
      <c r="H44" s="79">
        <f>所属データ!$E$3</f>
        <v>0</v>
      </c>
      <c r="I44" s="127"/>
      <c r="J44" s="128"/>
      <c r="K44" s="134"/>
      <c r="L44" s="155"/>
      <c r="M44" s="148"/>
      <c r="N44" s="90"/>
      <c r="O44" s="25">
        <f>所属データ!$A$21</f>
        <v>100100</v>
      </c>
      <c r="P44" t="str">
        <f t="shared" si="0"/>
        <v/>
      </c>
      <c r="Q44" t="str">
        <f t="shared" si="1"/>
        <v/>
      </c>
      <c r="R44" s="14"/>
    </row>
    <row r="45" spans="1:18" ht="14.25" customHeight="1" thickBot="1">
      <c r="A45" s="64">
        <v>40</v>
      </c>
      <c r="B45" s="65"/>
      <c r="C45" s="66"/>
      <c r="D45" s="66"/>
      <c r="E45" s="66"/>
      <c r="F45" s="67"/>
      <c r="G45" s="121"/>
      <c r="H45" s="80">
        <f>所属データ!$E$3</f>
        <v>0</v>
      </c>
      <c r="I45" s="130"/>
      <c r="J45" s="131"/>
      <c r="K45" s="135"/>
      <c r="L45" s="156"/>
      <c r="M45" s="149"/>
      <c r="N45" s="91"/>
      <c r="O45" s="25">
        <f>所属データ!$A$21</f>
        <v>100100</v>
      </c>
      <c r="P45" t="str">
        <f t="shared" si="0"/>
        <v/>
      </c>
      <c r="Q45" t="str">
        <f t="shared" si="1"/>
        <v/>
      </c>
      <c r="R45" s="14"/>
    </row>
    <row r="46" spans="1:18" ht="14.25" customHeight="1">
      <c r="A46" s="56">
        <v>41</v>
      </c>
      <c r="B46" s="57"/>
      <c r="C46" s="58"/>
      <c r="D46" s="58"/>
      <c r="E46" s="58"/>
      <c r="F46" s="59"/>
      <c r="G46" s="119"/>
      <c r="H46" s="78">
        <f>所属データ!$E$3</f>
        <v>0</v>
      </c>
      <c r="I46" s="125"/>
      <c r="J46" s="126"/>
      <c r="K46" s="133"/>
      <c r="L46" s="154"/>
      <c r="M46" s="147"/>
      <c r="N46" s="89"/>
      <c r="O46" s="25">
        <f>所属データ!$A$21</f>
        <v>100100</v>
      </c>
      <c r="P46" t="str">
        <f t="shared" si="0"/>
        <v/>
      </c>
      <c r="Q46" t="str">
        <f t="shared" si="1"/>
        <v/>
      </c>
      <c r="R46" s="14"/>
    </row>
    <row r="47" spans="1:18" ht="14.25" customHeight="1">
      <c r="A47" s="60">
        <v>42</v>
      </c>
      <c r="B47" s="61"/>
      <c r="C47" s="62"/>
      <c r="D47" s="62"/>
      <c r="E47" s="62"/>
      <c r="F47" s="63"/>
      <c r="G47" s="120"/>
      <c r="H47" s="79">
        <f>所属データ!$E$3</f>
        <v>0</v>
      </c>
      <c r="I47" s="127"/>
      <c r="J47" s="128"/>
      <c r="K47" s="129"/>
      <c r="L47" s="152"/>
      <c r="M47" s="148"/>
      <c r="N47" s="90"/>
      <c r="O47" s="25">
        <f>所属データ!$A$21</f>
        <v>100100</v>
      </c>
      <c r="P47" t="str">
        <f t="shared" si="0"/>
        <v/>
      </c>
      <c r="Q47" t="str">
        <f t="shared" si="1"/>
        <v/>
      </c>
      <c r="R47" s="14"/>
    </row>
    <row r="48" spans="1:18" ht="14.25" customHeight="1">
      <c r="A48" s="60">
        <v>43</v>
      </c>
      <c r="B48" s="61"/>
      <c r="C48" s="62"/>
      <c r="D48" s="62"/>
      <c r="E48" s="62"/>
      <c r="F48" s="63"/>
      <c r="G48" s="120"/>
      <c r="H48" s="79">
        <f>所属データ!$E$3</f>
        <v>0</v>
      </c>
      <c r="I48" s="127"/>
      <c r="J48" s="128"/>
      <c r="K48" s="129"/>
      <c r="L48" s="152"/>
      <c r="M48" s="148"/>
      <c r="N48" s="90"/>
      <c r="O48" s="25">
        <f>所属データ!$A$21</f>
        <v>100100</v>
      </c>
      <c r="P48" t="str">
        <f t="shared" si="0"/>
        <v/>
      </c>
      <c r="Q48" t="str">
        <f t="shared" si="1"/>
        <v/>
      </c>
      <c r="R48" s="14"/>
    </row>
    <row r="49" spans="1:18" ht="14.25" customHeight="1">
      <c r="A49" s="60">
        <v>44</v>
      </c>
      <c r="B49" s="61"/>
      <c r="C49" s="62"/>
      <c r="D49" s="62"/>
      <c r="E49" s="62"/>
      <c r="F49" s="63"/>
      <c r="G49" s="120"/>
      <c r="H49" s="79">
        <f>所属データ!$E$3</f>
        <v>0</v>
      </c>
      <c r="I49" s="127"/>
      <c r="J49" s="128"/>
      <c r="K49" s="134"/>
      <c r="L49" s="155"/>
      <c r="M49" s="148"/>
      <c r="N49" s="90"/>
      <c r="O49" s="25">
        <f>所属データ!$A$21</f>
        <v>100100</v>
      </c>
      <c r="P49" t="str">
        <f t="shared" si="0"/>
        <v/>
      </c>
      <c r="Q49" t="str">
        <f t="shared" si="1"/>
        <v/>
      </c>
      <c r="R49" s="14"/>
    </row>
    <row r="50" spans="1:18" ht="14.25" customHeight="1" thickBot="1">
      <c r="A50" s="64">
        <v>45</v>
      </c>
      <c r="B50" s="65"/>
      <c r="C50" s="66"/>
      <c r="D50" s="66"/>
      <c r="E50" s="66"/>
      <c r="F50" s="67"/>
      <c r="G50" s="121"/>
      <c r="H50" s="80">
        <f>所属データ!$E$3</f>
        <v>0</v>
      </c>
      <c r="I50" s="130"/>
      <c r="J50" s="131"/>
      <c r="K50" s="135"/>
      <c r="L50" s="156"/>
      <c r="M50" s="149"/>
      <c r="N50" s="91"/>
      <c r="O50" s="25">
        <f>所属データ!$A$21</f>
        <v>100100</v>
      </c>
      <c r="P50" t="str">
        <f t="shared" si="0"/>
        <v/>
      </c>
      <c r="Q50" t="str">
        <f t="shared" si="1"/>
        <v/>
      </c>
      <c r="R50" s="14"/>
    </row>
    <row r="51" spans="1:18">
      <c r="O51" s="14"/>
      <c r="R51" s="14"/>
    </row>
    <row r="53" spans="1:18" ht="13.5" hidden="1" customHeight="1">
      <c r="B53" s="14" t="s">
        <v>19</v>
      </c>
    </row>
    <row r="54" spans="1:18" ht="13.5" hidden="1" customHeight="1">
      <c r="B54" s="14" t="s">
        <v>17</v>
      </c>
      <c r="F54" s="40"/>
      <c r="G54" s="40"/>
      <c r="H54" s="77" t="s">
        <v>21</v>
      </c>
      <c r="I54" s="52"/>
    </row>
    <row r="55" spans="1:18" ht="13.5" hidden="1" customHeight="1">
      <c r="B55" s="14" t="s">
        <v>115</v>
      </c>
      <c r="E55" s="16"/>
      <c r="H55" s="77" t="s">
        <v>22</v>
      </c>
      <c r="P55" s="14"/>
      <c r="Q55" s="14"/>
    </row>
    <row r="56" spans="1:18" ht="13.5" hidden="1" customHeight="1">
      <c r="B56" s="14" t="s">
        <v>116</v>
      </c>
      <c r="E56" s="16"/>
      <c r="H56" s="77" t="s">
        <v>23</v>
      </c>
      <c r="P56" s="14"/>
      <c r="Q56" s="14"/>
    </row>
    <row r="57" spans="1:18" ht="13.5" hidden="1" customHeight="1">
      <c r="B57" s="14" t="s">
        <v>117</v>
      </c>
      <c r="C57" s="16"/>
      <c r="D57" s="16"/>
      <c r="E57" s="16"/>
      <c r="H57" s="77" t="s">
        <v>24</v>
      </c>
      <c r="P57" s="14"/>
      <c r="Q57" s="14"/>
    </row>
    <row r="58" spans="1:18" ht="13.5" hidden="1" customHeight="1">
      <c r="E58" s="16"/>
      <c r="H58" s="77" t="s">
        <v>25</v>
      </c>
      <c r="P58" s="14"/>
      <c r="Q58" s="14"/>
    </row>
    <row r="59" spans="1:18" ht="13.5" hidden="1" customHeight="1">
      <c r="E59" s="16"/>
      <c r="H59" s="77" t="s">
        <v>26</v>
      </c>
      <c r="P59" s="14"/>
      <c r="Q59" s="14"/>
    </row>
    <row r="60" spans="1:18" ht="13.5" hidden="1" customHeight="1">
      <c r="E60" s="16"/>
      <c r="H60" s="77" t="s">
        <v>27</v>
      </c>
      <c r="P60" s="14"/>
      <c r="Q60" s="14"/>
    </row>
    <row r="61" spans="1:18" ht="13.5" hidden="1" customHeight="1">
      <c r="E61" s="16"/>
      <c r="H61" s="77" t="s">
        <v>28</v>
      </c>
      <c r="P61" s="14"/>
      <c r="Q61" s="14"/>
    </row>
    <row r="62" spans="1:18" ht="13.5" hidden="1" customHeight="1">
      <c r="E62" s="16"/>
      <c r="H62" s="77" t="s">
        <v>29</v>
      </c>
      <c r="P62" s="14"/>
      <c r="Q62" s="14"/>
    </row>
    <row r="63" spans="1:18" ht="13.5" hidden="1" customHeight="1">
      <c r="E63" s="16"/>
      <c r="H63" s="77" t="s">
        <v>30</v>
      </c>
      <c r="P63" s="14"/>
      <c r="Q63" s="14"/>
    </row>
    <row r="64" spans="1:18" ht="13.5" hidden="1" customHeight="1">
      <c r="E64" s="16"/>
      <c r="H64" s="77" t="s">
        <v>31</v>
      </c>
      <c r="P64" s="14"/>
      <c r="Q64" s="14"/>
    </row>
    <row r="65" spans="3:17" ht="13.5" hidden="1" customHeight="1">
      <c r="E65" s="16"/>
      <c r="H65" s="77" t="s">
        <v>32</v>
      </c>
      <c r="P65" s="14"/>
      <c r="Q65" s="14"/>
    </row>
    <row r="66" spans="3:17" ht="13.5" hidden="1" customHeight="1">
      <c r="C66" s="16"/>
      <c r="D66" s="16"/>
      <c r="E66" s="16"/>
      <c r="H66" s="77" t="s">
        <v>33</v>
      </c>
      <c r="P66" s="14"/>
      <c r="Q66" s="14"/>
    </row>
    <row r="67" spans="3:17" ht="13.5" hidden="1" customHeight="1">
      <c r="E67" s="16"/>
      <c r="H67" s="77" t="s">
        <v>34</v>
      </c>
      <c r="P67" s="14"/>
      <c r="Q67" s="14"/>
    </row>
    <row r="68" spans="3:17" ht="13.5" hidden="1" customHeight="1">
      <c r="E68" s="16"/>
      <c r="H68" s="77" t="s">
        <v>35</v>
      </c>
      <c r="P68" s="14"/>
      <c r="Q68" s="14"/>
    </row>
    <row r="69" spans="3:17" ht="13.5" hidden="1" customHeight="1">
      <c r="H69" s="77" t="s">
        <v>36</v>
      </c>
      <c r="P69" s="14"/>
      <c r="Q69" s="14"/>
    </row>
    <row r="70" spans="3:17" ht="13.5" hidden="1" customHeight="1">
      <c r="H70" s="77" t="s">
        <v>37</v>
      </c>
    </row>
    <row r="71" spans="3:17" ht="13.5" hidden="1" customHeight="1">
      <c r="H71" s="77" t="s">
        <v>38</v>
      </c>
    </row>
    <row r="72" spans="3:17" ht="13.5" hidden="1" customHeight="1">
      <c r="H72" s="77" t="s">
        <v>39</v>
      </c>
    </row>
    <row r="73" spans="3:17" ht="13.5" hidden="1" customHeight="1">
      <c r="H73" s="77" t="s">
        <v>40</v>
      </c>
    </row>
    <row r="74" spans="3:17" ht="13.5" hidden="1" customHeight="1">
      <c r="H74" s="77" t="s">
        <v>41</v>
      </c>
    </row>
    <row r="75" spans="3:17" ht="13.5" hidden="1" customHeight="1">
      <c r="H75" s="77" t="s">
        <v>42</v>
      </c>
    </row>
    <row r="76" spans="3:17" ht="13.5" hidden="1" customHeight="1">
      <c r="H76" s="77" t="s">
        <v>43</v>
      </c>
    </row>
    <row r="77" spans="3:17" ht="13.5" hidden="1" customHeight="1">
      <c r="H77" s="77" t="s">
        <v>44</v>
      </c>
    </row>
    <row r="78" spans="3:17" ht="13.5" hidden="1" customHeight="1">
      <c r="H78" s="77" t="s">
        <v>45</v>
      </c>
    </row>
    <row r="79" spans="3:17" ht="13.5" hidden="1" customHeight="1">
      <c r="H79" s="77" t="s">
        <v>46</v>
      </c>
    </row>
    <row r="80" spans="3:17" ht="13.5" hidden="1" customHeight="1">
      <c r="H80" s="77" t="s">
        <v>47</v>
      </c>
    </row>
    <row r="81" spans="8:8" ht="13.5" hidden="1" customHeight="1">
      <c r="H81" s="77" t="s">
        <v>48</v>
      </c>
    </row>
    <row r="82" spans="8:8" ht="13.5" hidden="1" customHeight="1">
      <c r="H82" s="77" t="s">
        <v>49</v>
      </c>
    </row>
    <row r="83" spans="8:8" ht="13.5" hidden="1" customHeight="1">
      <c r="H83" s="77" t="s">
        <v>50</v>
      </c>
    </row>
    <row r="84" spans="8:8" ht="13.5" hidden="1" customHeight="1">
      <c r="H84" s="77" t="s">
        <v>51</v>
      </c>
    </row>
    <row r="85" spans="8:8" ht="13.5" hidden="1" customHeight="1">
      <c r="H85" s="77" t="s">
        <v>52</v>
      </c>
    </row>
    <row r="86" spans="8:8" ht="13.5" hidden="1" customHeight="1">
      <c r="H86" s="77" t="s">
        <v>53</v>
      </c>
    </row>
    <row r="87" spans="8:8" ht="13.5" hidden="1" customHeight="1">
      <c r="H87" s="77" t="s">
        <v>54</v>
      </c>
    </row>
    <row r="88" spans="8:8" ht="13.5" hidden="1" customHeight="1">
      <c r="H88" s="77" t="s">
        <v>55</v>
      </c>
    </row>
    <row r="89" spans="8:8" ht="13.5" hidden="1" customHeight="1">
      <c r="H89" s="77" t="s">
        <v>56</v>
      </c>
    </row>
    <row r="90" spans="8:8" ht="13.5" hidden="1" customHeight="1">
      <c r="H90" s="77" t="s">
        <v>57</v>
      </c>
    </row>
    <row r="91" spans="8:8" ht="13.5" hidden="1" customHeight="1">
      <c r="H91" s="77" t="s">
        <v>58</v>
      </c>
    </row>
    <row r="92" spans="8:8" ht="13.5" hidden="1" customHeight="1">
      <c r="H92" s="77" t="s">
        <v>59</v>
      </c>
    </row>
    <row r="93" spans="8:8" ht="13.5" hidden="1" customHeight="1">
      <c r="H93" s="77" t="s">
        <v>60</v>
      </c>
    </row>
    <row r="94" spans="8:8" ht="13.5" hidden="1" customHeight="1">
      <c r="H94" s="77" t="s">
        <v>61</v>
      </c>
    </row>
    <row r="95" spans="8:8" ht="13.5" hidden="1" customHeight="1">
      <c r="H95" s="77" t="s">
        <v>62</v>
      </c>
    </row>
    <row r="96" spans="8:8" ht="13.5" hidden="1" customHeight="1">
      <c r="H96" s="77" t="s">
        <v>63</v>
      </c>
    </row>
    <row r="97" spans="8:8" ht="13.5" hidden="1" customHeight="1">
      <c r="H97" s="77" t="s">
        <v>64</v>
      </c>
    </row>
    <row r="98" spans="8:8" ht="13.5" hidden="1" customHeight="1">
      <c r="H98" s="77" t="s">
        <v>65</v>
      </c>
    </row>
    <row r="99" spans="8:8" ht="13.5" hidden="1" customHeight="1">
      <c r="H99" s="77" t="s">
        <v>66</v>
      </c>
    </row>
    <row r="100" spans="8:8" ht="13.5" hidden="1" customHeight="1">
      <c r="H100" s="77" t="s">
        <v>67</v>
      </c>
    </row>
  </sheetData>
  <sheetProtection sheet="1" selectLockedCells="1"/>
  <mergeCells count="11">
    <mergeCell ref="A1:B2"/>
    <mergeCell ref="A4:A5"/>
    <mergeCell ref="B4:B5"/>
    <mergeCell ref="C2:E2"/>
    <mergeCell ref="C3:H3"/>
    <mergeCell ref="C1:E1"/>
    <mergeCell ref="I4:L4"/>
    <mergeCell ref="G4:G5"/>
    <mergeCell ref="N4:N5"/>
    <mergeCell ref="F4:F5"/>
    <mergeCell ref="H4:H5"/>
  </mergeCells>
  <phoneticPr fontId="3"/>
  <conditionalFormatting sqref="M6:N50">
    <cfRule type="expression" dxfId="0" priority="2" stopIfTrue="1">
      <formula>AND(M6&lt;&gt;"",OR(F6=M6,I6=M6))</formula>
    </cfRule>
  </conditionalFormatting>
  <dataValidations xWindow="507" yWindow="139" count="7">
    <dataValidation type="list" operator="greaterThan" allowBlank="1" showInputMessage="1" showErrorMessage="1" error="S年.月.日の型で入力してください。　例）　S62.5.13" sqref="H6:H50" xr:uid="{00000000-0002-0000-02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2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7:J50" xr:uid="{00000000-0002-0000-0200-000002000000}">
      <formula1>100</formula1>
    </dataValidation>
    <dataValidation type="whole" imeMode="off" operator="greaterThan" allowBlank="1" showInputMessage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prompt="1/100秒・１cmまで入力_x000a_例）1分56秒2→15620" sqref="J6" xr:uid="{00000000-0002-0000-0200-000003000000}">
      <formula1>100</formula1>
    </dataValidation>
    <dataValidation type="list" allowBlank="1" showErrorMessage="1" error="エントリーの場合は○をリストから選択してください。" sqref="M6:N50" xr:uid="{00000000-0002-0000-0200-000004000000}">
      <formula1>$P$4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200-000005000000}">
      <formula1>4000</formula1>
      <formula2>23000</formula2>
    </dataValidation>
    <dataValidation type="list" allowBlank="1" showErrorMessage="1" errorTitle="入力を自動的に規制しています。" error="▼リストから選択してください。" sqref="I6:I50" xr:uid="{00000000-0002-0000-0200-000006000000}">
      <formula1>$B$55:$B$57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2020-02-25T00:15:51Z</cp:lastPrinted>
  <dcterms:created xsi:type="dcterms:W3CDTF">2002-06-02T12:37:11Z</dcterms:created>
  <dcterms:modified xsi:type="dcterms:W3CDTF">2021-02-05T01:57:47Z</dcterms:modified>
</cp:coreProperties>
</file>