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9\kekka\20,2,1johnan\"/>
    </mc:Choice>
  </mc:AlternateContent>
  <xr:revisionPtr revIDLastSave="0" documentId="8_{0EB14269-16FC-411A-B58E-BAB37989F4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所属データ" sheetId="4" r:id="rId1"/>
    <sheet name="男子" sheetId="1" r:id="rId2"/>
    <sheet name="女子" sheetId="11" r:id="rId3"/>
  </sheets>
  <definedNames>
    <definedName name="_xlnm._FilterDatabase" localSheetId="0" hidden="1">所属データ!$A$1:$C$1425</definedName>
    <definedName name="_xlnm.Criteria" localSheetId="0">所属データ!#REF!</definedName>
    <definedName name="_xlnm.Extract" localSheetId="0">所属データ!#REF!</definedName>
    <definedName name="_xlnm.Print_Area" localSheetId="2">女子!$B$1:$F$26</definedName>
    <definedName name="_xlnm.Print_Area" localSheetId="1">男子!$B$1:$F$26</definedName>
    <definedName name="学校データ">所属データ!$A$25:$F$66</definedName>
    <definedName name="女子登録">#REF!</definedName>
    <definedName name="男エントリー種目" localSheetId="2">女子!#REF!,女子!#REF!,女子!#REF!</definedName>
    <definedName name="男子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1" l="1"/>
  <c r="R7" i="1"/>
  <c r="R5" i="1"/>
  <c r="J13" i="1"/>
  <c r="J9" i="1"/>
  <c r="J7" i="1"/>
  <c r="J14" i="1" l="1"/>
  <c r="J11" i="1"/>
  <c r="J10" i="1"/>
  <c r="R12" i="1"/>
  <c r="R9" i="1"/>
  <c r="R8" i="1"/>
  <c r="R9" i="11"/>
  <c r="R7" i="11"/>
  <c r="R6" i="11"/>
  <c r="R5" i="11"/>
  <c r="K11" i="11"/>
  <c r="K9" i="11"/>
  <c r="K7" i="11"/>
  <c r="K8" i="11"/>
  <c r="R12" i="11" l="1"/>
  <c r="R11" i="11"/>
  <c r="R10" i="11"/>
  <c r="R8" i="11"/>
  <c r="R10" i="1"/>
  <c r="R6" i="1"/>
  <c r="R4" i="11" l="1"/>
  <c r="R3" i="11"/>
  <c r="R4" i="1"/>
  <c r="D3" i="1"/>
  <c r="R3" i="1"/>
  <c r="D2" i="1"/>
  <c r="J8" i="1"/>
  <c r="J12" i="1"/>
  <c r="K10" i="11"/>
  <c r="K12" i="11"/>
  <c r="K13" i="11"/>
  <c r="K14" i="11"/>
  <c r="E18" i="11"/>
  <c r="E18" i="1"/>
  <c r="D3" i="11"/>
  <c r="D2" i="11"/>
  <c r="C4" i="4"/>
  <c r="G19" i="4"/>
  <c r="F19" i="4"/>
  <c r="E19" i="4"/>
  <c r="C2" i="4"/>
  <c r="G11" i="1" s="1"/>
  <c r="A19" i="4"/>
  <c r="D19" i="4"/>
  <c r="C19" i="4"/>
  <c r="B19" i="4"/>
  <c r="C2" i="11"/>
  <c r="R2" i="11" s="1"/>
  <c r="H8" i="11"/>
  <c r="H9" i="11"/>
  <c r="H10" i="11"/>
  <c r="H11" i="11"/>
  <c r="H12" i="11"/>
  <c r="H13" i="11"/>
  <c r="H14" i="11"/>
  <c r="H7" i="11"/>
  <c r="C2" i="1"/>
  <c r="R2" i="1" s="1"/>
  <c r="H8" i="1"/>
  <c r="H9" i="1"/>
  <c r="H10" i="1"/>
  <c r="H11" i="1"/>
  <c r="H12" i="1"/>
  <c r="H13" i="1"/>
  <c r="H14" i="1"/>
  <c r="H7" i="1"/>
  <c r="G7" i="1" l="1"/>
  <c r="G9" i="11"/>
  <c r="G12" i="11"/>
  <c r="G9" i="1"/>
  <c r="G11" i="11"/>
  <c r="G8" i="1"/>
  <c r="G8" i="11"/>
  <c r="G12" i="1"/>
  <c r="G10" i="1"/>
  <c r="G10" i="11"/>
  <c r="G13" i="1"/>
  <c r="G7" i="11"/>
  <c r="G14" i="11"/>
  <c r="G13" i="11"/>
  <c r="G14" i="1"/>
</calcChain>
</file>

<file path=xl/sharedStrings.xml><?xml version="1.0" encoding="utf-8"?>
<sst xmlns="http://schemas.openxmlformats.org/spreadsheetml/2006/main" count="123" uniqueCount="70">
  <si>
    <t>学校名(略称)：</t>
    <rPh sb="0" eb="2">
      <t>ガッコウ</t>
    </rPh>
    <rPh sb="2" eb="3">
      <t>メイ</t>
    </rPh>
    <rPh sb="4" eb="6">
      <t>リャクショウ</t>
    </rPh>
    <phoneticPr fontId="1"/>
  </si>
  <si>
    <t>　　各氏名を入力してください。（全角漢字/姓と名の間にｽﾍﾟｰｽ）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1"/>
  </si>
  <si>
    <t>学 校 長 名：</t>
    <rPh sb="0" eb="1">
      <t>ガク</t>
    </rPh>
    <rPh sb="2" eb="3">
      <t>コウ</t>
    </rPh>
    <rPh sb="4" eb="5">
      <t>チョウ</t>
    </rPh>
    <rPh sb="6" eb="7">
      <t>メイ</t>
    </rPh>
    <phoneticPr fontId="1"/>
  </si>
  <si>
    <t>男子監督名：</t>
    <rPh sb="0" eb="2">
      <t>ダンシ</t>
    </rPh>
    <rPh sb="2" eb="4">
      <t>カントク</t>
    </rPh>
    <rPh sb="4" eb="5">
      <t>メイ</t>
    </rPh>
    <phoneticPr fontId="1"/>
  </si>
  <si>
    <t>tel(携帯)：</t>
    <phoneticPr fontId="1"/>
  </si>
  <si>
    <t>女子監督名：</t>
    <rPh sb="0" eb="2">
      <t>ジョシ</t>
    </rPh>
    <rPh sb="2" eb="4">
      <t>カントク</t>
    </rPh>
    <rPh sb="4" eb="5">
      <t>メイ</t>
    </rPh>
    <phoneticPr fontId="1"/>
  </si>
  <si>
    <t>入力方法</t>
    <rPh sb="0" eb="2">
      <t>ニュウリョク</t>
    </rPh>
    <rPh sb="2" eb="4">
      <t>ホウホウ</t>
    </rPh>
    <phoneticPr fontId="1"/>
  </si>
  <si>
    <t>　上記の学校データを入力したあと男子・女子のシートに参加者を入力してください。</t>
    <rPh sb="1" eb="3">
      <t>ジョウキ</t>
    </rPh>
    <rPh sb="4" eb="6">
      <t>ガッコウ</t>
    </rPh>
    <rPh sb="10" eb="12">
      <t>ニュウリョク</t>
    </rPh>
    <rPh sb="16" eb="18">
      <t>ダンシ</t>
    </rPh>
    <rPh sb="19" eb="21">
      <t>ジョシ</t>
    </rPh>
    <rPh sb="26" eb="28">
      <t>サンカ</t>
    </rPh>
    <rPh sb="28" eb="29">
      <t>シャ</t>
    </rPh>
    <rPh sb="30" eb="32">
      <t>ニュウリョク</t>
    </rPh>
    <phoneticPr fontId="1"/>
  </si>
  <si>
    <t>申し込み方法</t>
    <rPh sb="0" eb="1">
      <t>モウ</t>
    </rPh>
    <rPh sb="2" eb="3">
      <t>コ</t>
    </rPh>
    <rPh sb="4" eb="6">
      <t>ホウホウ</t>
    </rPh>
    <phoneticPr fontId="1"/>
  </si>
  <si>
    <t xml:space="preserve">本ファイルを添付ファイルとして送信してください。その際メールの本文に学校名・担当者連絡先を記載してください。
</t>
    <rPh sb="0" eb="1">
      <t>ホン</t>
    </rPh>
    <rPh sb="6" eb="8">
      <t>テンプ</t>
    </rPh>
    <rPh sb="15" eb="17">
      <t>ソウシン</t>
    </rPh>
    <rPh sb="26" eb="27">
      <t>サイ</t>
    </rPh>
    <rPh sb="31" eb="33">
      <t>ホンブン</t>
    </rPh>
    <rPh sb="34" eb="37">
      <t>ガッコウメイ</t>
    </rPh>
    <rPh sb="38" eb="41">
      <t>タントウシャ</t>
    </rPh>
    <rPh sb="41" eb="44">
      <t>レンラクサキ</t>
    </rPh>
    <rPh sb="45" eb="47">
      <t>キサイ</t>
    </rPh>
    <phoneticPr fontId="1"/>
  </si>
  <si>
    <t xml:space="preserve">  ※申込メール確認後、発信されたアドレスへ返信メールを送信します。
　　（確認に１日程かかりますが、返信メールがない場合申込が届いていない可能性があります）
</t>
    <rPh sb="3" eb="5">
      <t>モウシコミ</t>
    </rPh>
    <rPh sb="8" eb="10">
      <t>カクニン</t>
    </rPh>
    <rPh sb="10" eb="11">
      <t>ゴ</t>
    </rPh>
    <rPh sb="12" eb="14">
      <t>ハッシン</t>
    </rPh>
    <rPh sb="22" eb="24">
      <t>ヘンシン</t>
    </rPh>
    <rPh sb="28" eb="30">
      <t>ソウシン</t>
    </rPh>
    <rPh sb="38" eb="40">
      <t>カクニン</t>
    </rPh>
    <rPh sb="42" eb="43">
      <t>ヒ</t>
    </rPh>
    <rPh sb="43" eb="44">
      <t>ホド</t>
    </rPh>
    <rPh sb="51" eb="53">
      <t>ヘンシン</t>
    </rPh>
    <rPh sb="59" eb="61">
      <t>バアイ</t>
    </rPh>
    <rPh sb="61" eb="63">
      <t>モウシコミ</t>
    </rPh>
    <rPh sb="64" eb="65">
      <t>トド</t>
    </rPh>
    <rPh sb="70" eb="73">
      <t>カノウセイ</t>
    </rPh>
    <phoneticPr fontId="1"/>
  </si>
  <si>
    <t>宇　　土</t>
  </si>
  <si>
    <t>八　　代</t>
  </si>
  <si>
    <t>天　　草</t>
  </si>
  <si>
    <t>南　　稜</t>
  </si>
  <si>
    <t>八代清流</t>
    <rPh sb="2" eb="3">
      <t>キヨ</t>
    </rPh>
    <rPh sb="3" eb="4">
      <t>リュウ</t>
    </rPh>
    <phoneticPr fontId="1"/>
  </si>
  <si>
    <t>八 代 工</t>
  </si>
  <si>
    <t>芦　　北</t>
  </si>
  <si>
    <t>人　　吉</t>
  </si>
  <si>
    <t>松　　橋</t>
  </si>
  <si>
    <t>八 代 農</t>
  </si>
  <si>
    <t>甲　　佐</t>
  </si>
  <si>
    <t>矢　　部</t>
  </si>
  <si>
    <t>八 代 東</t>
  </si>
  <si>
    <t>牛　　深</t>
  </si>
  <si>
    <t>水　　俣</t>
  </si>
  <si>
    <t>御　　船</t>
  </si>
  <si>
    <t>天草拓心（本渡校舎）</t>
    <rPh sb="0" eb="2">
      <t>アマクサ</t>
    </rPh>
    <rPh sb="2" eb="3">
      <t>タク</t>
    </rPh>
    <rPh sb="3" eb="4">
      <t>シン</t>
    </rPh>
    <rPh sb="5" eb="7">
      <t>ホンド</t>
    </rPh>
    <rPh sb="7" eb="9">
      <t>コウシャ</t>
    </rPh>
    <phoneticPr fontId="1"/>
  </si>
  <si>
    <t>秀 岳 館</t>
  </si>
  <si>
    <t>上 天 草</t>
    <rPh sb="0" eb="1">
      <t>カミ</t>
    </rPh>
    <rPh sb="2" eb="3">
      <t>テン</t>
    </rPh>
    <rPh sb="4" eb="5">
      <t>クサ</t>
    </rPh>
    <phoneticPr fontId="1"/>
  </si>
  <si>
    <t>球 磨 工</t>
  </si>
  <si>
    <t>天 草 工</t>
  </si>
  <si>
    <t>倉 岳 校</t>
    <rPh sb="4" eb="5">
      <t>コウ</t>
    </rPh>
    <phoneticPr fontId="1"/>
  </si>
  <si>
    <t>小 川 工</t>
  </si>
  <si>
    <t>天草拓心（マリン校舎）</t>
    <rPh sb="0" eb="2">
      <t>アマクサ</t>
    </rPh>
    <rPh sb="2" eb="3">
      <t>タク</t>
    </rPh>
    <rPh sb="3" eb="4">
      <t>シン</t>
    </rPh>
    <rPh sb="8" eb="10">
      <t>コウシャ</t>
    </rPh>
    <phoneticPr fontId="1"/>
  </si>
  <si>
    <t>五木分校</t>
  </si>
  <si>
    <t>八代高専</t>
  </si>
  <si>
    <t>松橋支援</t>
    <rPh sb="0" eb="2">
      <t>マツバセ</t>
    </rPh>
    <rPh sb="2" eb="4">
      <t>シエン</t>
    </rPh>
    <phoneticPr fontId="1"/>
  </si>
  <si>
    <t>球 磨 工B</t>
    <phoneticPr fontId="1"/>
  </si>
  <si>
    <t>南　　稜B</t>
    <phoneticPr fontId="1"/>
  </si>
  <si>
    <t>人　　吉B</t>
    <phoneticPr fontId="1"/>
  </si>
  <si>
    <t>小 川 工B</t>
    <phoneticPr fontId="1"/>
  </si>
  <si>
    <t>倉 岳 校B</t>
    <rPh sb="4" eb="5">
      <t>コウ</t>
    </rPh>
    <phoneticPr fontId="1"/>
  </si>
  <si>
    <t>八 代 工B</t>
    <rPh sb="0" eb="1">
      <t>ハチ</t>
    </rPh>
    <rPh sb="2" eb="3">
      <t>ダイ</t>
    </rPh>
    <rPh sb="4" eb="5">
      <t>コウ</t>
    </rPh>
    <phoneticPr fontId="1"/>
  </si>
  <si>
    <t>八代工B</t>
    <rPh sb="0" eb="2">
      <t>ヤツシロ</t>
    </rPh>
    <rPh sb="2" eb="3">
      <t>コウ</t>
    </rPh>
    <phoneticPr fontId="1"/>
  </si>
  <si>
    <t>天  草B</t>
    <rPh sb="0" eb="1">
      <t>テン</t>
    </rPh>
    <rPh sb="3" eb="4">
      <t>クサ</t>
    </rPh>
    <phoneticPr fontId="1"/>
  </si>
  <si>
    <t>天草B</t>
    <rPh sb="0" eb="2">
      <t>アマクサ</t>
    </rPh>
    <phoneticPr fontId="1"/>
  </si>
  <si>
    <t>城南地区高等学校新人駅伝競走大会申し込み及び承諾書</t>
    <rPh sb="0" eb="2">
      <t>ジョウナン</t>
    </rPh>
    <rPh sb="2" eb="4">
      <t>チク</t>
    </rPh>
    <rPh sb="4" eb="8">
      <t>コウトウガッコウ</t>
    </rPh>
    <rPh sb="8" eb="10">
      <t>シンジン</t>
    </rPh>
    <rPh sb="10" eb="12">
      <t>エキデン</t>
    </rPh>
    <rPh sb="12" eb="14">
      <t>キョウソウ</t>
    </rPh>
    <rPh sb="14" eb="16">
      <t>タイカイ</t>
    </rPh>
    <rPh sb="20" eb="21">
      <t>オヨ</t>
    </rPh>
    <rPh sb="22" eb="25">
      <t>ショウダクショ</t>
    </rPh>
    <phoneticPr fontId="1"/>
  </si>
  <si>
    <t>ﾅﾝﾊﾞｰｶｰﾄﾞ</t>
    <phoneticPr fontId="1"/>
  </si>
  <si>
    <t>男 子</t>
    <rPh sb="0" eb="1">
      <t>オトコ</t>
    </rPh>
    <rPh sb="2" eb="3">
      <t>コ</t>
    </rPh>
    <phoneticPr fontId="1"/>
  </si>
  <si>
    <t>No</t>
    <phoneticPr fontId="1"/>
  </si>
  <si>
    <t>氏  名</t>
    <rPh sb="0" eb="1">
      <t>シ</t>
    </rPh>
    <rPh sb="3" eb="4">
      <t>メイ</t>
    </rPh>
    <phoneticPr fontId="1"/>
  </si>
  <si>
    <t>フリガナ</t>
    <phoneticPr fontId="1"/>
  </si>
  <si>
    <t>学年</t>
    <rPh sb="0" eb="2">
      <t>ガクネン</t>
    </rPh>
    <phoneticPr fontId="1"/>
  </si>
  <si>
    <t>(姓と名の間にｽﾍﾟｰｽ)</t>
    <rPh sb="1" eb="2">
      <t>セイ</t>
    </rPh>
    <rPh sb="3" eb="4">
      <t>メイ</t>
    </rPh>
    <rPh sb="5" eb="6">
      <t>アイダ</t>
    </rPh>
    <phoneticPr fontId="1"/>
  </si>
  <si>
    <t>上記の者は本校在学生で標記大会に出場することを認め、参加申し込みいたします。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0">
      <t>セイ</t>
    </rPh>
    <rPh sb="11" eb="13">
      <t>ヒョウキ</t>
    </rPh>
    <rPh sb="13" eb="15">
      <t>タイカイ</t>
    </rPh>
    <rPh sb="16" eb="18">
      <t>シュツジョウ</t>
    </rPh>
    <rPh sb="23" eb="24">
      <t>ミト</t>
    </rPh>
    <rPh sb="26" eb="28">
      <t>サンカ</t>
    </rPh>
    <rPh sb="28" eb="29">
      <t>モウ</t>
    </rPh>
    <rPh sb="30" eb="31">
      <t>コ</t>
    </rPh>
    <phoneticPr fontId="1"/>
  </si>
  <si>
    <t>学　校　長　　</t>
    <rPh sb="0" eb="1">
      <t>ガク</t>
    </rPh>
    <rPh sb="2" eb="3">
      <t>コウ</t>
    </rPh>
    <rPh sb="4" eb="5">
      <t>チョウ</t>
    </rPh>
    <phoneticPr fontId="1"/>
  </si>
  <si>
    <t>　　熊本県高等学校体育連盟会長　様</t>
    <rPh sb="2" eb="5">
      <t>クマモトケン</t>
    </rPh>
    <rPh sb="5" eb="9">
      <t>コウトウガッコウ</t>
    </rPh>
    <rPh sb="9" eb="11">
      <t>タイイク</t>
    </rPh>
    <rPh sb="11" eb="13">
      <t>レンメイ</t>
    </rPh>
    <rPh sb="13" eb="15">
      <t>カイチョウ</t>
    </rPh>
    <rPh sb="16" eb="17">
      <t>サマ</t>
    </rPh>
    <phoneticPr fontId="1"/>
  </si>
  <si>
    <t>①</t>
    <phoneticPr fontId="1"/>
  </si>
  <si>
    <t>②</t>
    <phoneticPr fontId="1"/>
  </si>
  <si>
    <t>女 子</t>
    <rPh sb="0" eb="1">
      <t>ジョ</t>
    </rPh>
    <rPh sb="2" eb="3">
      <t>コ</t>
    </rPh>
    <phoneticPr fontId="1"/>
  </si>
  <si>
    <t>作業用セル</t>
    <rPh sb="0" eb="3">
      <t>サギョウヨウ</t>
    </rPh>
    <phoneticPr fontId="1"/>
  </si>
  <si>
    <t>球磨工Ｃ</t>
    <rPh sb="0" eb="2">
      <t>クマ</t>
    </rPh>
    <rPh sb="2" eb="3">
      <t>コウ</t>
    </rPh>
    <phoneticPr fontId="1"/>
  </si>
  <si>
    <t>矢部Ｂ</t>
    <rPh sb="0" eb="2">
      <t>ヤベ</t>
    </rPh>
    <phoneticPr fontId="1"/>
  </si>
  <si>
    <t>小川工Ｃ</t>
    <rPh sb="0" eb="2">
      <t>オガワ</t>
    </rPh>
    <rPh sb="2" eb="3">
      <t>コウ</t>
    </rPh>
    <phoneticPr fontId="1"/>
  </si>
  <si>
    <t>球磨中央</t>
    <rPh sb="0" eb="2">
      <t>クマ</t>
    </rPh>
    <rPh sb="2" eb="4">
      <t>チュウオウ</t>
    </rPh>
    <phoneticPr fontId="1"/>
  </si>
  <si>
    <t>八 代 東B</t>
    <rPh sb="4" eb="5">
      <t>ヒガシ</t>
    </rPh>
    <phoneticPr fontId="1"/>
  </si>
  <si>
    <t>　　令和１年度　城南地区高等学校新人駅伝競走大会</t>
    <rPh sb="2" eb="4">
      <t>レイワ</t>
    </rPh>
    <rPh sb="5" eb="7">
      <t>ネンド</t>
    </rPh>
    <rPh sb="8" eb="10">
      <t>ジョウナン</t>
    </rPh>
    <rPh sb="10" eb="12">
      <t>チク</t>
    </rPh>
    <rPh sb="12" eb="16">
      <t>コウトウガッコウ</t>
    </rPh>
    <rPh sb="16" eb="18">
      <t>シンジン</t>
    </rPh>
    <rPh sb="18" eb="20">
      <t>エキデン</t>
    </rPh>
    <rPh sb="20" eb="22">
      <t>キョウソウ</t>
    </rPh>
    <rPh sb="22" eb="24">
      <t>タイカイ</t>
    </rPh>
    <phoneticPr fontId="1"/>
  </si>
  <si>
    <t xml:space="preserve">   令和　　年　　月　　日</t>
    <rPh sb="3" eb="5">
      <t>レイワ</t>
    </rPh>
    <rPh sb="7" eb="8">
      <t>ネン</t>
    </rPh>
    <rPh sb="10" eb="11">
      <t>ガツ</t>
    </rPh>
    <rPh sb="13" eb="14">
      <t>ヒ</t>
    </rPh>
    <phoneticPr fontId="1"/>
  </si>
  <si>
    <t>メール申込先　南稜高校　山崎　圭三　yamasaki-k-br@mail.bears.ed.jp
　　　　期限　：　令和２年１月２４日（金）</t>
    <rPh sb="3" eb="5">
      <t>モウシコミ</t>
    </rPh>
    <rPh sb="5" eb="6">
      <t>サキ</t>
    </rPh>
    <rPh sb="7" eb="9">
      <t>ナンリョウ</t>
    </rPh>
    <rPh sb="9" eb="11">
      <t>コウコウ</t>
    </rPh>
    <rPh sb="12" eb="14">
      <t>ヤマサキ</t>
    </rPh>
    <rPh sb="15" eb="17">
      <t>ケイゾウ</t>
    </rPh>
    <rPh sb="53" eb="55">
      <t>キゲン</t>
    </rPh>
    <rPh sb="58" eb="60">
      <t>レイワ</t>
    </rPh>
    <rPh sb="61" eb="62">
      <t>ネン</t>
    </rPh>
    <rPh sb="63" eb="64">
      <t>ガツ</t>
    </rPh>
    <rPh sb="66" eb="67">
      <t>ヒ</t>
    </rPh>
    <rPh sb="68" eb="6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</si>
</sst>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;;&quot;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/>
      <diagonal/>
    </border>
    <border>
      <left style="thin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rgb="FF0070C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rgb="FF0070C0"/>
      </bottom>
      <diagonal/>
    </border>
    <border>
      <left style="thin">
        <color indexed="30"/>
      </left>
      <right style="thin">
        <color indexed="30"/>
      </right>
      <top/>
      <bottom style="thin">
        <color rgb="FF0070C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/>
    <xf numFmtId="0" fontId="0" fillId="2" borderId="0" xfId="0" applyFill="1"/>
    <xf numFmtId="0" fontId="0" fillId="2" borderId="0" xfId="0" applyFill="1" applyAlignment="1">
      <alignment vertical="center"/>
    </xf>
    <xf numFmtId="0" fontId="2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/>
    <xf numFmtId="0" fontId="0" fillId="3" borderId="13" xfId="0" applyFill="1" applyBorder="1" applyAlignment="1">
      <alignment vertical="center"/>
    </xf>
    <xf numFmtId="0" fontId="0" fillId="3" borderId="14" xfId="0" applyFill="1" applyBorder="1"/>
    <xf numFmtId="0" fontId="0" fillId="3" borderId="14" xfId="0" applyFill="1" applyBorder="1" applyAlignment="1">
      <alignment horizontal="right" vertical="top"/>
    </xf>
    <xf numFmtId="0" fontId="0" fillId="3" borderId="14" xfId="0" applyFill="1" applyBorder="1" applyAlignment="1">
      <alignment vertical="top"/>
    </xf>
    <xf numFmtId="0" fontId="5" fillId="3" borderId="0" xfId="0" applyFont="1" applyFill="1" applyBorder="1" applyAlignment="1">
      <alignment vertical="center"/>
    </xf>
    <xf numFmtId="0" fontId="0" fillId="3" borderId="15" xfId="0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9" fillId="3" borderId="3" xfId="0" applyFont="1" applyFill="1" applyBorder="1" applyAlignment="1">
      <alignment horizontal="left"/>
    </xf>
    <xf numFmtId="0" fontId="0" fillId="3" borderId="16" xfId="0" applyFill="1" applyBorder="1" applyAlignment="1">
      <alignment horizontal="right"/>
    </xf>
    <xf numFmtId="49" fontId="8" fillId="2" borderId="0" xfId="0" applyNumberFormat="1" applyFont="1" applyFill="1" applyAlignment="1">
      <alignment vertical="center"/>
    </xf>
    <xf numFmtId="0" fontId="0" fillId="3" borderId="7" xfId="0" applyFill="1" applyBorder="1"/>
    <xf numFmtId="0" fontId="9" fillId="3" borderId="11" xfId="0" applyFont="1" applyFill="1" applyBorder="1"/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4" fontId="11" fillId="0" borderId="0" xfId="0" applyNumberFormat="1" applyFont="1" applyFill="1" applyAlignment="1">
      <alignment horizontal="left" vertical="top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21" xfId="0" applyNumberFormat="1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>
      <alignment horizontal="left" vertical="top" wrapText="1"/>
    </xf>
    <xf numFmtId="14" fontId="12" fillId="0" borderId="0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vertical="center"/>
      <protection locked="0"/>
    </xf>
    <xf numFmtId="0" fontId="13" fillId="0" borderId="31" xfId="0" applyNumberFormat="1" applyFont="1" applyFill="1" applyBorder="1" applyAlignment="1" applyProtection="1">
      <alignment vertical="center"/>
      <protection locked="0"/>
    </xf>
    <xf numFmtId="0" fontId="13" fillId="0" borderId="32" xfId="0" applyNumberFormat="1" applyFont="1" applyFill="1" applyBorder="1" applyAlignment="1" applyProtection="1">
      <alignment vertical="center"/>
      <protection locked="0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5" fontId="8" fillId="2" borderId="0" xfId="0" applyNumberFormat="1" applyFont="1" applyFill="1" applyAlignment="1">
      <alignment vertical="center"/>
    </xf>
    <xf numFmtId="14" fontId="11" fillId="0" borderId="0" xfId="0" applyNumberFormat="1" applyFont="1" applyFill="1" applyAlignment="1" applyProtection="1">
      <alignment horizontal="left" vertical="top"/>
      <protection locked="0"/>
    </xf>
    <xf numFmtId="0" fontId="15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shrinkToFit="1"/>
    </xf>
    <xf numFmtId="0" fontId="15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 applyFont="1"/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0" fontId="21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Fill="1" applyBorder="1" applyAlignment="1" applyProtection="1">
      <alignment vertical="center"/>
      <protection locked="0"/>
    </xf>
    <xf numFmtId="0" fontId="21" fillId="0" borderId="54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 applyProtection="1">
      <alignment vertical="center"/>
      <protection locked="0"/>
    </xf>
    <xf numFmtId="0" fontId="15" fillId="0" borderId="56" xfId="0" applyFont="1" applyFill="1" applyBorder="1" applyAlignment="1" applyProtection="1">
      <alignment vertical="center" shrinkToFit="1"/>
      <protection locked="0"/>
    </xf>
    <xf numFmtId="0" fontId="15" fillId="0" borderId="57" xfId="0" applyFont="1" applyFill="1" applyBorder="1" applyAlignment="1" applyProtection="1">
      <alignment vertical="center" shrinkToFit="1"/>
      <protection locked="0"/>
    </xf>
    <xf numFmtId="0" fontId="15" fillId="0" borderId="58" xfId="0" applyFont="1" applyFill="1" applyBorder="1" applyAlignment="1" applyProtection="1">
      <alignment vertical="center" shrinkToFit="1"/>
      <protection locked="0"/>
    </xf>
    <xf numFmtId="0" fontId="15" fillId="0" borderId="59" xfId="0" applyFont="1" applyFill="1" applyBorder="1" applyAlignment="1" applyProtection="1">
      <alignment vertical="center" shrinkToFit="1"/>
      <protection locked="0"/>
    </xf>
    <xf numFmtId="0" fontId="15" fillId="0" borderId="6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vertical="center" wrapText="1"/>
    </xf>
    <xf numFmtId="49" fontId="7" fillId="0" borderId="43" xfId="0" applyNumberFormat="1" applyFont="1" applyFill="1" applyBorder="1" applyAlignment="1" applyProtection="1">
      <alignment vertical="center"/>
      <protection locked="0"/>
    </xf>
    <xf numFmtId="49" fontId="7" fillId="0" borderId="44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 applyProtection="1">
      <alignment vertical="center" wrapText="1"/>
      <protection locked="0"/>
    </xf>
    <xf numFmtId="176" fontId="11" fillId="0" borderId="0" xfId="0" applyNumberFormat="1" applyFont="1" applyFill="1" applyBorder="1" applyAlignment="1" applyProtection="1">
      <alignment horizontal="left" shrinkToFit="1"/>
    </xf>
    <xf numFmtId="0" fontId="15" fillId="4" borderId="40" xfId="0" applyFont="1" applyFill="1" applyBorder="1" applyAlignment="1">
      <alignment horizontal="center" vertical="center" textRotation="255"/>
    </xf>
    <xf numFmtId="0" fontId="15" fillId="4" borderId="41" xfId="0" applyFont="1" applyFill="1" applyBorder="1" applyAlignment="1">
      <alignment horizontal="center" vertical="center" textRotation="255"/>
    </xf>
    <xf numFmtId="0" fontId="13" fillId="4" borderId="4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 shrinkToFit="1"/>
    </xf>
    <xf numFmtId="14" fontId="1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shrinkToFit="1"/>
    </xf>
    <xf numFmtId="0" fontId="15" fillId="3" borderId="46" xfId="0" applyFont="1" applyFill="1" applyBorder="1" applyAlignment="1">
      <alignment horizontal="center" vertical="center" textRotation="255"/>
    </xf>
    <xf numFmtId="0" fontId="15" fillId="3" borderId="27" xfId="0" applyFont="1" applyFill="1" applyBorder="1" applyAlignment="1">
      <alignment horizontal="center" vertical="center" textRotation="255"/>
    </xf>
    <xf numFmtId="0" fontId="13" fillId="3" borderId="47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8"/>
  <sheetViews>
    <sheetView showGridLines="0" tabSelected="1" workbookViewId="0">
      <selection activeCell="B17" sqref="B17:H17"/>
    </sheetView>
  </sheetViews>
  <sheetFormatPr defaultRowHeight="13.5" x14ac:dyDescent="0.15"/>
  <cols>
    <col min="1" max="1" width="4.375" customWidth="1"/>
    <col min="2" max="2" width="13.25" customWidth="1"/>
    <col min="3" max="3" width="17.875" customWidth="1"/>
    <col min="4" max="4" width="13.375" customWidth="1"/>
    <col min="5" max="6" width="7.5" customWidth="1"/>
    <col min="7" max="7" width="13.25" customWidth="1"/>
    <col min="8" max="8" width="3.75" customWidth="1"/>
    <col min="9" max="9" width="6.625" customWidth="1"/>
    <col min="10" max="11" width="5" customWidth="1"/>
    <col min="12" max="12" width="11" customWidth="1"/>
    <col min="13" max="18" width="5" customWidth="1"/>
  </cols>
  <sheetData>
    <row r="1" spans="1:8" ht="24.75" customHeight="1" thickBot="1" x14ac:dyDescent="0.2">
      <c r="A1" s="2"/>
      <c r="B1" s="113" t="s">
        <v>67</v>
      </c>
      <c r="C1" s="113"/>
      <c r="D1" s="113"/>
      <c r="E1" s="113"/>
      <c r="F1" s="113"/>
      <c r="G1" s="113"/>
      <c r="H1" s="2"/>
    </row>
    <row r="2" spans="1:8" ht="13.5" customHeight="1" thickTop="1" x14ac:dyDescent="0.15">
      <c r="A2" s="2"/>
      <c r="B2" s="4"/>
      <c r="C2" s="32" t="e">
        <f>VLOOKUP($C$3,学校データ,2,FALSE)</f>
        <v>#N/A</v>
      </c>
      <c r="D2" s="5"/>
      <c r="E2" s="5"/>
      <c r="F2" s="5"/>
      <c r="G2" s="6"/>
      <c r="H2" s="2"/>
    </row>
    <row r="3" spans="1:8" ht="18.75" customHeight="1" x14ac:dyDescent="0.15">
      <c r="A3" s="2"/>
      <c r="B3" s="7" t="s">
        <v>0</v>
      </c>
      <c r="C3" s="18"/>
      <c r="D3" s="28"/>
      <c r="E3" s="12"/>
      <c r="F3" s="10"/>
      <c r="G3" s="9"/>
      <c r="H3" s="2"/>
    </row>
    <row r="4" spans="1:8" ht="12.75" customHeight="1" x14ac:dyDescent="0.15">
      <c r="A4" s="2"/>
      <c r="B4" s="19"/>
      <c r="C4" s="36" t="e">
        <f>VLOOKUP($C$3,学校データ,16,FALSE)</f>
        <v>#N/A</v>
      </c>
      <c r="D4" s="21"/>
      <c r="E4" s="22"/>
      <c r="F4" s="20"/>
      <c r="G4" s="23"/>
      <c r="H4" s="2"/>
    </row>
    <row r="5" spans="1:8" ht="21.75" customHeight="1" x14ac:dyDescent="0.15">
      <c r="A5" s="2"/>
      <c r="B5" s="24" t="s">
        <v>1</v>
      </c>
      <c r="C5" s="25"/>
      <c r="D5" s="26"/>
      <c r="E5" s="27"/>
      <c r="F5" s="25"/>
      <c r="G5" s="9"/>
      <c r="H5" s="2"/>
    </row>
    <row r="6" spans="1:8" ht="18" customHeight="1" x14ac:dyDescent="0.15">
      <c r="A6" s="2"/>
      <c r="B6" s="7" t="s">
        <v>2</v>
      </c>
      <c r="C6" s="17"/>
      <c r="D6" s="8"/>
      <c r="E6" s="109"/>
      <c r="F6" s="110"/>
      <c r="G6" s="9"/>
      <c r="H6" s="2"/>
    </row>
    <row r="7" spans="1:8" ht="14.25" customHeight="1" x14ac:dyDescent="0.15">
      <c r="A7" s="2"/>
      <c r="B7" s="7"/>
      <c r="C7" s="10"/>
      <c r="D7" s="11"/>
      <c r="E7" s="12"/>
      <c r="F7" s="10"/>
      <c r="G7" s="9"/>
      <c r="H7" s="2"/>
    </row>
    <row r="8" spans="1:8" ht="16.5" customHeight="1" x14ac:dyDescent="0.15">
      <c r="A8" s="2"/>
      <c r="B8" s="29" t="s">
        <v>3</v>
      </c>
      <c r="C8" s="17"/>
      <c r="D8" s="8" t="s">
        <v>4</v>
      </c>
      <c r="E8" s="109"/>
      <c r="F8" s="110"/>
      <c r="G8" s="9"/>
      <c r="H8" s="2"/>
    </row>
    <row r="9" spans="1:8" ht="16.5" customHeight="1" x14ac:dyDescent="0.15">
      <c r="A9" s="2"/>
      <c r="B9" s="7"/>
      <c r="C9" s="12"/>
      <c r="D9" s="8"/>
      <c r="E9" s="12"/>
      <c r="F9" s="10"/>
      <c r="G9" s="9"/>
      <c r="H9" s="2"/>
    </row>
    <row r="10" spans="1:8" ht="16.5" customHeight="1" x14ac:dyDescent="0.15">
      <c r="A10" s="2"/>
      <c r="B10" s="29" t="s">
        <v>5</v>
      </c>
      <c r="C10" s="17"/>
      <c r="D10" s="8" t="s">
        <v>4</v>
      </c>
      <c r="E10" s="109"/>
      <c r="F10" s="110"/>
      <c r="G10" s="9"/>
      <c r="H10" s="2"/>
    </row>
    <row r="11" spans="1:8" ht="8.25" customHeight="1" thickBot="1" x14ac:dyDescent="0.2">
      <c r="A11" s="2"/>
      <c r="B11" s="33"/>
      <c r="C11" s="13"/>
      <c r="D11" s="13"/>
      <c r="E11" s="14"/>
      <c r="F11" s="35"/>
      <c r="G11" s="15"/>
      <c r="H11" s="2"/>
    </row>
    <row r="12" spans="1:8" ht="18.75" customHeight="1" thickTop="1" x14ac:dyDescent="0.15">
      <c r="A12" s="3"/>
      <c r="B12" s="88" t="s">
        <v>6</v>
      </c>
      <c r="C12" s="3"/>
      <c r="D12" s="3"/>
      <c r="E12" s="3"/>
      <c r="F12" s="3"/>
      <c r="G12" s="3"/>
      <c r="H12" s="3"/>
    </row>
    <row r="13" spans="1:8" ht="18.75" customHeight="1" x14ac:dyDescent="0.15">
      <c r="A13" s="3"/>
      <c r="B13" s="111" t="s">
        <v>7</v>
      </c>
      <c r="C13" s="111"/>
      <c r="D13" s="111"/>
      <c r="E13" s="111"/>
      <c r="F13" s="111"/>
      <c r="G13" s="111"/>
      <c r="H13" s="3"/>
    </row>
    <row r="14" spans="1:8" ht="18.75" customHeight="1" x14ac:dyDescent="0.15">
      <c r="A14" s="3"/>
      <c r="B14" s="88" t="s">
        <v>8</v>
      </c>
      <c r="C14" s="3"/>
      <c r="D14" s="3"/>
      <c r="E14" s="3"/>
      <c r="F14" s="3"/>
      <c r="G14" s="3"/>
      <c r="H14" s="3"/>
    </row>
    <row r="15" spans="1:8" ht="39" customHeight="1" x14ac:dyDescent="0.15">
      <c r="A15" s="3"/>
      <c r="B15" s="112" t="s">
        <v>9</v>
      </c>
      <c r="C15" s="112"/>
      <c r="D15" s="112"/>
      <c r="E15" s="112"/>
      <c r="F15" s="112"/>
      <c r="G15" s="112"/>
      <c r="H15" s="87"/>
    </row>
    <row r="16" spans="1:8" ht="45.75" customHeight="1" x14ac:dyDescent="0.15">
      <c r="A16" s="3"/>
      <c r="B16" s="114" t="s">
        <v>69</v>
      </c>
      <c r="C16" s="114"/>
      <c r="D16" s="114"/>
      <c r="E16" s="114"/>
      <c r="F16" s="114"/>
      <c r="G16" s="114"/>
      <c r="H16" s="114"/>
    </row>
    <row r="17" spans="1:8" ht="36" customHeight="1" x14ac:dyDescent="0.15">
      <c r="A17" s="3"/>
      <c r="B17" s="108" t="s">
        <v>10</v>
      </c>
      <c r="C17" s="108"/>
      <c r="D17" s="108"/>
      <c r="E17" s="108"/>
      <c r="F17" s="108"/>
      <c r="G17" s="108"/>
      <c r="H17" s="108"/>
    </row>
    <row r="18" spans="1:8" ht="5.25" customHeight="1" x14ac:dyDescent="0.15">
      <c r="A18" s="3"/>
      <c r="B18" s="108"/>
      <c r="C18" s="108"/>
      <c r="D18" s="108"/>
      <c r="E18" s="108"/>
      <c r="F18" s="108"/>
      <c r="G18" s="108"/>
      <c r="H18" s="108"/>
    </row>
    <row r="19" spans="1:8" ht="30.75" hidden="1" customHeight="1" x14ac:dyDescent="0.15">
      <c r="A19" s="37" t="e">
        <f>VLOOKUP($C$3,学校データ,3,FALSE)</f>
        <v>#N/A</v>
      </c>
      <c r="B19" s="30">
        <f>C3</f>
        <v>0</v>
      </c>
      <c r="C19" s="30">
        <f>C6</f>
        <v>0</v>
      </c>
      <c r="D19" s="30">
        <f>C8</f>
        <v>0</v>
      </c>
      <c r="E19" s="34">
        <f>E8</f>
        <v>0</v>
      </c>
      <c r="F19" s="31">
        <f>C10</f>
        <v>0</v>
      </c>
      <c r="G19" s="34">
        <f>E10</f>
        <v>0</v>
      </c>
      <c r="H19" s="81"/>
    </row>
    <row r="20" spans="1:8" ht="32.25" hidden="1" customHeight="1" x14ac:dyDescent="0.15">
      <c r="A20" s="3"/>
      <c r="B20" s="3"/>
      <c r="C20" s="3"/>
      <c r="D20" s="3"/>
      <c r="E20" s="3"/>
      <c r="F20" s="3"/>
      <c r="G20" s="3"/>
      <c r="H20" s="3"/>
    </row>
    <row r="21" spans="1:8" ht="87" hidden="1" customHeight="1" x14ac:dyDescent="0.15">
      <c r="A21" s="3"/>
      <c r="B21" s="3"/>
      <c r="C21" s="3"/>
      <c r="D21" s="3"/>
      <c r="E21" s="3"/>
      <c r="F21" s="3"/>
      <c r="G21" s="3"/>
      <c r="H21" s="3"/>
    </row>
    <row r="22" spans="1:8" ht="13.5" hidden="1" customHeight="1" x14ac:dyDescent="0.15"/>
    <row r="23" spans="1:8" ht="13.5" hidden="1" customHeight="1" x14ac:dyDescent="0.15"/>
    <row r="24" spans="1:8" hidden="1" x14ac:dyDescent="0.15">
      <c r="A24">
        <v>1</v>
      </c>
      <c r="B24">
        <v>2</v>
      </c>
      <c r="C24">
        <v>3</v>
      </c>
      <c r="D24">
        <v>4</v>
      </c>
      <c r="E24">
        <v>5</v>
      </c>
      <c r="F24">
        <v>6</v>
      </c>
    </row>
    <row r="25" spans="1:8" hidden="1" x14ac:dyDescent="0.15">
      <c r="A25" t="s">
        <v>11</v>
      </c>
      <c r="B25" s="1">
        <v>432001</v>
      </c>
      <c r="C25">
        <v>1</v>
      </c>
      <c r="D25" t="s">
        <v>11</v>
      </c>
      <c r="E25">
        <v>1</v>
      </c>
      <c r="F25">
        <v>1</v>
      </c>
    </row>
    <row r="26" spans="1:8" hidden="1" x14ac:dyDescent="0.15">
      <c r="A26" t="s">
        <v>12</v>
      </c>
      <c r="B26" s="1">
        <v>432002</v>
      </c>
      <c r="C26">
        <v>2</v>
      </c>
      <c r="D26" t="s">
        <v>12</v>
      </c>
      <c r="E26">
        <v>2</v>
      </c>
      <c r="F26">
        <v>51</v>
      </c>
    </row>
    <row r="27" spans="1:8" hidden="1" x14ac:dyDescent="0.15">
      <c r="A27" t="s">
        <v>13</v>
      </c>
      <c r="B27" s="1">
        <v>432003</v>
      </c>
      <c r="C27">
        <v>3</v>
      </c>
      <c r="D27" t="s">
        <v>13</v>
      </c>
      <c r="E27">
        <v>8</v>
      </c>
      <c r="F27">
        <v>8</v>
      </c>
    </row>
    <row r="28" spans="1:8" hidden="1" x14ac:dyDescent="0.15">
      <c r="A28" t="s">
        <v>14</v>
      </c>
      <c r="B28" s="1">
        <v>432004</v>
      </c>
      <c r="C28">
        <v>4</v>
      </c>
      <c r="D28" t="s">
        <v>14</v>
      </c>
      <c r="E28">
        <v>9</v>
      </c>
      <c r="F28">
        <v>9</v>
      </c>
    </row>
    <row r="29" spans="1:8" hidden="1" x14ac:dyDescent="0.15">
      <c r="A29" t="s">
        <v>15</v>
      </c>
      <c r="B29" s="1"/>
      <c r="C29">
        <v>36</v>
      </c>
      <c r="D29" t="s">
        <v>15</v>
      </c>
      <c r="E29">
        <v>10</v>
      </c>
      <c r="F29">
        <v>66</v>
      </c>
    </row>
    <row r="30" spans="1:8" hidden="1" x14ac:dyDescent="0.15">
      <c r="A30" t="s">
        <v>16</v>
      </c>
      <c r="B30" s="1">
        <v>432005</v>
      </c>
      <c r="C30">
        <v>5</v>
      </c>
      <c r="D30" t="s">
        <v>16</v>
      </c>
      <c r="E30">
        <v>10</v>
      </c>
      <c r="F30">
        <v>55</v>
      </c>
    </row>
    <row r="31" spans="1:8" hidden="1" x14ac:dyDescent="0.15">
      <c r="A31" t="s">
        <v>17</v>
      </c>
      <c r="B31" s="1">
        <v>432007</v>
      </c>
      <c r="C31">
        <v>7</v>
      </c>
      <c r="D31" t="s">
        <v>17</v>
      </c>
      <c r="E31">
        <v>13</v>
      </c>
      <c r="F31">
        <v>13</v>
      </c>
    </row>
    <row r="32" spans="1:8" hidden="1" x14ac:dyDescent="0.15">
      <c r="A32" t="s">
        <v>18</v>
      </c>
      <c r="B32" s="1">
        <v>432008</v>
      </c>
      <c r="C32">
        <v>8</v>
      </c>
      <c r="D32" t="s">
        <v>18</v>
      </c>
      <c r="E32">
        <v>14</v>
      </c>
      <c r="F32">
        <v>14</v>
      </c>
    </row>
    <row r="33" spans="1:6" hidden="1" x14ac:dyDescent="0.15">
      <c r="A33" t="s">
        <v>19</v>
      </c>
      <c r="B33" s="1">
        <v>432009</v>
      </c>
      <c r="C33">
        <v>9</v>
      </c>
      <c r="D33" t="s">
        <v>19</v>
      </c>
      <c r="E33">
        <v>17</v>
      </c>
      <c r="F33">
        <v>17</v>
      </c>
    </row>
    <row r="34" spans="1:6" hidden="1" x14ac:dyDescent="0.15">
      <c r="A34" t="s">
        <v>20</v>
      </c>
      <c r="B34" s="1">
        <v>432010</v>
      </c>
      <c r="C34">
        <v>10</v>
      </c>
      <c r="D34" t="s">
        <v>20</v>
      </c>
      <c r="E34">
        <v>18</v>
      </c>
      <c r="F34">
        <v>18</v>
      </c>
    </row>
    <row r="35" spans="1:6" hidden="1" x14ac:dyDescent="0.15">
      <c r="A35" t="s">
        <v>21</v>
      </c>
      <c r="B35" s="1">
        <v>432011</v>
      </c>
      <c r="C35">
        <v>11</v>
      </c>
      <c r="D35" t="s">
        <v>21</v>
      </c>
      <c r="E35">
        <v>19</v>
      </c>
      <c r="F35">
        <v>41</v>
      </c>
    </row>
    <row r="36" spans="1:6" hidden="1" x14ac:dyDescent="0.15">
      <c r="A36" t="s">
        <v>22</v>
      </c>
      <c r="B36" s="1">
        <v>432012</v>
      </c>
      <c r="C36">
        <v>12</v>
      </c>
      <c r="D36" t="s">
        <v>22</v>
      </c>
      <c r="E36">
        <v>21</v>
      </c>
      <c r="F36">
        <v>21</v>
      </c>
    </row>
    <row r="37" spans="1:6" hidden="1" x14ac:dyDescent="0.15">
      <c r="A37" t="s">
        <v>23</v>
      </c>
      <c r="B37" s="1">
        <v>432013</v>
      </c>
      <c r="C37">
        <v>13</v>
      </c>
      <c r="D37" t="s">
        <v>23</v>
      </c>
      <c r="E37">
        <v>29</v>
      </c>
      <c r="F37">
        <v>60</v>
      </c>
    </row>
    <row r="38" spans="1:6" hidden="1" x14ac:dyDescent="0.15">
      <c r="A38" t="s">
        <v>24</v>
      </c>
      <c r="B38" s="1">
        <v>432014</v>
      </c>
      <c r="C38">
        <v>14</v>
      </c>
      <c r="D38" t="s">
        <v>24</v>
      </c>
      <c r="E38">
        <v>30</v>
      </c>
      <c r="F38">
        <v>33</v>
      </c>
    </row>
    <row r="39" spans="1:6" hidden="1" x14ac:dyDescent="0.15">
      <c r="A39" t="s">
        <v>25</v>
      </c>
      <c r="B39" s="1">
        <v>432015</v>
      </c>
      <c r="C39">
        <v>15</v>
      </c>
      <c r="D39" t="s">
        <v>25</v>
      </c>
      <c r="E39">
        <v>31</v>
      </c>
      <c r="F39">
        <v>32</v>
      </c>
    </row>
    <row r="40" spans="1:6" hidden="1" x14ac:dyDescent="0.15">
      <c r="A40" t="s">
        <v>26</v>
      </c>
      <c r="B40" s="1">
        <v>432016</v>
      </c>
      <c r="C40">
        <v>16</v>
      </c>
      <c r="D40" t="s">
        <v>26</v>
      </c>
      <c r="E40">
        <v>32</v>
      </c>
      <c r="F40">
        <v>61</v>
      </c>
    </row>
    <row r="41" spans="1:6" hidden="1" x14ac:dyDescent="0.15">
      <c r="A41" t="s">
        <v>27</v>
      </c>
      <c r="B41" s="1">
        <v>432017</v>
      </c>
      <c r="C41">
        <v>17</v>
      </c>
      <c r="D41" t="s">
        <v>27</v>
      </c>
      <c r="E41">
        <v>33</v>
      </c>
      <c r="F41">
        <v>19</v>
      </c>
    </row>
    <row r="42" spans="1:6" hidden="1" x14ac:dyDescent="0.15">
      <c r="A42" t="s">
        <v>28</v>
      </c>
      <c r="B42" s="1">
        <v>432018</v>
      </c>
      <c r="C42">
        <v>18</v>
      </c>
      <c r="D42" t="s">
        <v>28</v>
      </c>
      <c r="E42">
        <v>36</v>
      </c>
      <c r="F42">
        <v>58</v>
      </c>
    </row>
    <row r="43" spans="1:6" hidden="1" x14ac:dyDescent="0.15">
      <c r="A43" t="s">
        <v>29</v>
      </c>
      <c r="B43" s="1">
        <v>432019</v>
      </c>
      <c r="C43">
        <v>19</v>
      </c>
      <c r="D43" t="s">
        <v>29</v>
      </c>
      <c r="E43">
        <v>39</v>
      </c>
      <c r="F43">
        <v>20</v>
      </c>
    </row>
    <row r="44" spans="1:6" hidden="1" x14ac:dyDescent="0.15">
      <c r="B44" s="1">
        <v>432020</v>
      </c>
      <c r="C44">
        <v>20</v>
      </c>
      <c r="E44">
        <v>48</v>
      </c>
      <c r="F44">
        <v>34</v>
      </c>
    </row>
    <row r="45" spans="1:6" hidden="1" x14ac:dyDescent="0.15">
      <c r="A45" t="s">
        <v>30</v>
      </c>
      <c r="B45" s="1">
        <v>432021</v>
      </c>
      <c r="C45">
        <v>21</v>
      </c>
      <c r="D45" t="s">
        <v>30</v>
      </c>
      <c r="E45">
        <v>49</v>
      </c>
      <c r="F45">
        <v>80</v>
      </c>
    </row>
    <row r="46" spans="1:6" hidden="1" x14ac:dyDescent="0.15">
      <c r="B46" s="1">
        <v>432022</v>
      </c>
      <c r="C46">
        <v>22</v>
      </c>
      <c r="E46">
        <v>53</v>
      </c>
      <c r="F46">
        <v>5</v>
      </c>
    </row>
    <row r="47" spans="1:6" hidden="1" x14ac:dyDescent="0.15">
      <c r="A47" t="s">
        <v>31</v>
      </c>
      <c r="B47" s="1">
        <v>432023</v>
      </c>
      <c r="C47">
        <v>23</v>
      </c>
      <c r="D47" t="s">
        <v>31</v>
      </c>
      <c r="E47">
        <v>55</v>
      </c>
      <c r="F47">
        <v>63</v>
      </c>
    </row>
    <row r="48" spans="1:6" hidden="1" x14ac:dyDescent="0.15">
      <c r="A48" t="s">
        <v>32</v>
      </c>
      <c r="B48" s="1">
        <v>432024</v>
      </c>
      <c r="C48">
        <v>24</v>
      </c>
      <c r="D48" t="s">
        <v>32</v>
      </c>
      <c r="E48">
        <v>56</v>
      </c>
      <c r="F48">
        <v>12</v>
      </c>
    </row>
    <row r="49" spans="1:6" hidden="1" x14ac:dyDescent="0.15">
      <c r="A49" t="s">
        <v>65</v>
      </c>
      <c r="B49" s="1">
        <v>432026</v>
      </c>
      <c r="C49">
        <v>26</v>
      </c>
      <c r="D49" t="s">
        <v>65</v>
      </c>
      <c r="E49">
        <v>59</v>
      </c>
      <c r="F49">
        <v>25</v>
      </c>
    </row>
    <row r="50" spans="1:6" hidden="1" x14ac:dyDescent="0.15">
      <c r="A50" t="s">
        <v>33</v>
      </c>
      <c r="B50" s="1">
        <v>432027</v>
      </c>
      <c r="C50">
        <v>27</v>
      </c>
      <c r="D50" t="s">
        <v>33</v>
      </c>
      <c r="E50">
        <v>60</v>
      </c>
      <c r="F50">
        <v>66</v>
      </c>
    </row>
    <row r="51" spans="1:6" hidden="1" x14ac:dyDescent="0.15">
      <c r="A51" t="s">
        <v>34</v>
      </c>
      <c r="B51" s="1">
        <v>432032</v>
      </c>
      <c r="C51">
        <v>32</v>
      </c>
      <c r="D51" t="s">
        <v>34</v>
      </c>
      <c r="E51">
        <v>67</v>
      </c>
      <c r="F51">
        <v>59</v>
      </c>
    </row>
    <row r="52" spans="1:6" hidden="1" x14ac:dyDescent="0.15">
      <c r="A52" t="s">
        <v>35</v>
      </c>
      <c r="B52" s="1">
        <v>432033</v>
      </c>
      <c r="C52">
        <v>33</v>
      </c>
      <c r="D52" t="s">
        <v>35</v>
      </c>
      <c r="E52">
        <v>68</v>
      </c>
      <c r="F52">
        <v>35</v>
      </c>
    </row>
    <row r="53" spans="1:6" hidden="1" x14ac:dyDescent="0.15">
      <c r="A53" t="s">
        <v>36</v>
      </c>
      <c r="B53" s="1">
        <v>432035</v>
      </c>
      <c r="C53">
        <v>35</v>
      </c>
      <c r="D53" t="s">
        <v>36</v>
      </c>
      <c r="E53">
        <v>76</v>
      </c>
      <c r="F53">
        <v>67</v>
      </c>
    </row>
    <row r="54" spans="1:6" hidden="1" x14ac:dyDescent="0.15">
      <c r="A54" t="s">
        <v>37</v>
      </c>
      <c r="B54" s="1">
        <v>432036</v>
      </c>
      <c r="C54">
        <v>36</v>
      </c>
      <c r="D54" t="s">
        <v>37</v>
      </c>
      <c r="E54">
        <v>89</v>
      </c>
      <c r="F54">
        <v>89</v>
      </c>
    </row>
    <row r="55" spans="1:6" hidden="1" x14ac:dyDescent="0.15">
      <c r="A55" s="89" t="s">
        <v>38</v>
      </c>
      <c r="B55" s="1">
        <v>432037</v>
      </c>
      <c r="C55">
        <v>37</v>
      </c>
      <c r="D55" s="89" t="s">
        <v>38</v>
      </c>
      <c r="E55">
        <v>92</v>
      </c>
    </row>
    <row r="56" spans="1:6" hidden="1" x14ac:dyDescent="0.15">
      <c r="A56" t="s">
        <v>39</v>
      </c>
      <c r="B56" s="1">
        <v>432038</v>
      </c>
      <c r="C56">
        <v>38</v>
      </c>
      <c r="D56" t="s">
        <v>39</v>
      </c>
      <c r="E56">
        <v>90</v>
      </c>
    </row>
    <row r="57" spans="1:6" hidden="1" x14ac:dyDescent="0.15">
      <c r="A57" t="s">
        <v>40</v>
      </c>
      <c r="B57" s="1">
        <v>432039</v>
      </c>
      <c r="C57">
        <v>39</v>
      </c>
      <c r="D57" t="s">
        <v>40</v>
      </c>
      <c r="E57">
        <v>93</v>
      </c>
    </row>
    <row r="58" spans="1:6" hidden="1" x14ac:dyDescent="0.15">
      <c r="A58" t="s">
        <v>41</v>
      </c>
      <c r="B58" s="1">
        <v>432040</v>
      </c>
      <c r="C58">
        <v>40</v>
      </c>
      <c r="D58" t="s">
        <v>41</v>
      </c>
      <c r="E58">
        <v>94</v>
      </c>
    </row>
    <row r="59" spans="1:6" hidden="1" x14ac:dyDescent="0.15">
      <c r="A59" t="s">
        <v>42</v>
      </c>
      <c r="B59" s="1">
        <v>432041</v>
      </c>
      <c r="C59">
        <v>41</v>
      </c>
      <c r="D59" t="s">
        <v>42</v>
      </c>
      <c r="F59">
        <v>90</v>
      </c>
    </row>
    <row r="60" spans="1:6" hidden="1" x14ac:dyDescent="0.15">
      <c r="A60" t="s">
        <v>66</v>
      </c>
      <c r="B60" s="1">
        <v>432042</v>
      </c>
      <c r="C60">
        <v>42</v>
      </c>
      <c r="D60" t="s">
        <v>66</v>
      </c>
      <c r="E60">
        <v>91</v>
      </c>
      <c r="F60">
        <v>91</v>
      </c>
    </row>
    <row r="61" spans="1:6" hidden="1" x14ac:dyDescent="0.15">
      <c r="A61" t="s">
        <v>43</v>
      </c>
      <c r="B61" s="1">
        <v>432043</v>
      </c>
      <c r="C61">
        <v>43</v>
      </c>
      <c r="D61" t="s">
        <v>44</v>
      </c>
      <c r="E61">
        <v>95</v>
      </c>
    </row>
    <row r="62" spans="1:6" hidden="1" x14ac:dyDescent="0.15">
      <c r="A62" t="s">
        <v>45</v>
      </c>
      <c r="B62" s="1">
        <v>432044</v>
      </c>
      <c r="C62">
        <v>44</v>
      </c>
      <c r="D62" t="s">
        <v>46</v>
      </c>
      <c r="E62">
        <v>99</v>
      </c>
      <c r="F62">
        <v>92</v>
      </c>
    </row>
    <row r="63" spans="1:6" hidden="1" x14ac:dyDescent="0.15">
      <c r="A63" t="s">
        <v>62</v>
      </c>
      <c r="B63" s="1">
        <v>432045</v>
      </c>
      <c r="C63">
        <v>45</v>
      </c>
      <c r="D63" t="s">
        <v>62</v>
      </c>
      <c r="E63">
        <v>96</v>
      </c>
    </row>
    <row r="64" spans="1:6" hidden="1" x14ac:dyDescent="0.15">
      <c r="A64" t="s">
        <v>63</v>
      </c>
      <c r="B64" s="1">
        <v>432046</v>
      </c>
      <c r="C64">
        <v>46</v>
      </c>
      <c r="D64" t="s">
        <v>63</v>
      </c>
      <c r="E64">
        <v>97</v>
      </c>
    </row>
    <row r="65" spans="2:5" hidden="1" x14ac:dyDescent="0.15">
      <c r="C65">
        <v>47</v>
      </c>
      <c r="D65" t="s">
        <v>64</v>
      </c>
      <c r="E65">
        <v>98</v>
      </c>
    </row>
    <row r="66" spans="2:5" x14ac:dyDescent="0.15">
      <c r="B66" s="1"/>
    </row>
    <row r="67" spans="2:5" x14ac:dyDescent="0.15">
      <c r="B67" s="1"/>
    </row>
    <row r="68" spans="2:5" x14ac:dyDescent="0.15">
      <c r="B68" s="1"/>
    </row>
  </sheetData>
  <mergeCells count="9">
    <mergeCell ref="B18:H18"/>
    <mergeCell ref="E6:F6"/>
    <mergeCell ref="B13:G13"/>
    <mergeCell ref="B15:G15"/>
    <mergeCell ref="B1:G1"/>
    <mergeCell ref="E10:F10"/>
    <mergeCell ref="E8:F8"/>
    <mergeCell ref="B17:H17"/>
    <mergeCell ref="B16:H16"/>
  </mergeCells>
  <phoneticPr fontId="1"/>
  <dataValidations xWindow="374" yWindow="150" count="3">
    <dataValidation imeMode="on" allowBlank="1" showInputMessage="1" showErrorMessage="1" sqref="C6 C8 C10 E6:F6" xr:uid="{00000000-0002-0000-0000-000000000000}"/>
    <dataValidation imeMode="off" allowBlank="1" showInputMessage="1" showErrorMessage="1" sqref="E8:F8 E10:F10" xr:uid="{00000000-0002-0000-0000-000001000000}"/>
    <dataValidation type="list" allowBlank="1" showInputMessage="1" showErrorMessage="1" error="▼をクリックしリストから選択してください。" prompt="▼をクリックしてリストから選択してください_x000a_" sqref="C3" xr:uid="{00000000-0002-0000-0000-000002000000}">
      <formula1>$A$25:$A$74</formula1>
    </dataValidation>
  </dataValidations>
  <pageMargins left="0.11811023622047245" right="0.15748031496062992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R35"/>
  <sheetViews>
    <sheetView showGridLines="0" zoomScale="90" zoomScaleNormal="90" workbookViewId="0">
      <selection activeCell="C2" sqref="C2"/>
    </sheetView>
  </sheetViews>
  <sheetFormatPr defaultRowHeight="13.5" x14ac:dyDescent="0.15"/>
  <cols>
    <col min="1" max="1" width="4.75" style="38" customWidth="1"/>
    <col min="2" max="2" width="10.375" style="38" customWidth="1"/>
    <col min="3" max="3" width="20.25" style="38" customWidth="1"/>
    <col min="4" max="4" width="21.5" style="38" customWidth="1"/>
    <col min="5" max="5" width="8.25" style="38" customWidth="1"/>
    <col min="6" max="6" width="20.5" style="38" customWidth="1"/>
    <col min="7" max="7" width="6.875" style="39" hidden="1" customWidth="1"/>
    <col min="8" max="8" width="8.375" style="39" hidden="1" customWidth="1"/>
    <col min="9" max="9" width="5.25" style="39" hidden="1" customWidth="1"/>
    <col min="10" max="10" width="17.625" style="38" hidden="1" customWidth="1"/>
    <col min="11" max="12" width="9" style="38" hidden="1" customWidth="1"/>
    <col min="13" max="13" width="9" style="38" customWidth="1"/>
    <col min="14" max="17" width="9" style="38"/>
    <col min="18" max="18" width="15.5" style="38" bestFit="1" customWidth="1"/>
    <col min="19" max="16384" width="9" style="38"/>
  </cols>
  <sheetData>
    <row r="1" spans="2:18" s="55" customFormat="1" ht="32.25" customHeight="1" thickBot="1" x14ac:dyDescent="0.2">
      <c r="B1" s="120" t="s">
        <v>47</v>
      </c>
      <c r="C1" s="120"/>
      <c r="D1" s="120"/>
      <c r="E1" s="120"/>
      <c r="F1" s="120"/>
      <c r="G1" s="52"/>
      <c r="H1" s="52"/>
      <c r="I1" s="53"/>
      <c r="J1" s="54"/>
      <c r="K1" s="54"/>
      <c r="R1" s="55" t="s">
        <v>61</v>
      </c>
    </row>
    <row r="2" spans="2:18" ht="25.5" customHeight="1" x14ac:dyDescent="0.15">
      <c r="B2" s="77" t="s">
        <v>48</v>
      </c>
      <c r="C2" s="78" t="e">
        <f>IF(VLOOKUP(所属データ!$C$3,学校データ,5,FALSE)="","",VLOOKUP(所属データ!$C$3,学校データ,5,FALSE))</f>
        <v>#N/A</v>
      </c>
      <c r="D2" s="122" t="e">
        <f>"　　学校名 ： "&amp;VLOOKUP(所属データ!C3,学校データ,4,FALSE)</f>
        <v>#N/A</v>
      </c>
      <c r="E2" s="122"/>
      <c r="F2" s="122"/>
      <c r="I2" s="40"/>
      <c r="J2" s="40"/>
      <c r="R2" s="93" t="e">
        <f>$C$2</f>
        <v>#N/A</v>
      </c>
    </row>
    <row r="3" spans="2:18" ht="22.5" customHeight="1" x14ac:dyDescent="0.15">
      <c r="B3" s="59" t="s">
        <v>49</v>
      </c>
      <c r="C3" s="59"/>
      <c r="D3" s="122" t="str">
        <f>"　　監督名 ： "&amp;所属データ!$C$8</f>
        <v xml:space="preserve">　　監督名 ： </v>
      </c>
      <c r="E3" s="122"/>
      <c r="F3" s="122"/>
      <c r="I3" s="40"/>
      <c r="J3" s="40"/>
      <c r="R3" s="94" t="e">
        <f>VLOOKUP(所属データ!C3,学校データ,4,FALSE)</f>
        <v>#N/A</v>
      </c>
    </row>
    <row r="4" spans="2:18" ht="20.25" customHeight="1" thickBot="1" x14ac:dyDescent="0.2">
      <c r="B4" s="41"/>
      <c r="C4" s="41"/>
      <c r="D4" s="121"/>
      <c r="E4" s="121"/>
      <c r="F4" s="121"/>
      <c r="J4" s="40"/>
      <c r="K4" s="40"/>
      <c r="R4" s="94">
        <f>所属データ!$C$8</f>
        <v>0</v>
      </c>
    </row>
    <row r="5" spans="2:18" ht="18" customHeight="1" x14ac:dyDescent="0.15">
      <c r="B5" s="118" t="s">
        <v>50</v>
      </c>
      <c r="C5" s="85" t="s">
        <v>51</v>
      </c>
      <c r="D5" s="85" t="s">
        <v>52</v>
      </c>
      <c r="E5" s="116" t="s">
        <v>53</v>
      </c>
      <c r="F5" s="73"/>
      <c r="I5" s="40"/>
      <c r="J5" s="40"/>
      <c r="R5" s="95" t="str">
        <f>$C$7&amp;$E$7</f>
        <v/>
      </c>
    </row>
    <row r="6" spans="2:18" ht="16.5" customHeight="1" thickBot="1" x14ac:dyDescent="0.2">
      <c r="B6" s="119"/>
      <c r="C6" s="86" t="s">
        <v>54</v>
      </c>
      <c r="D6" s="86" t="s">
        <v>54</v>
      </c>
      <c r="E6" s="117"/>
      <c r="F6" s="74"/>
      <c r="G6" s="42"/>
      <c r="I6" s="38"/>
      <c r="R6" s="95" t="str">
        <f>$C$8&amp;$E$8</f>
        <v/>
      </c>
    </row>
    <row r="7" spans="2:18" ht="24.75" customHeight="1" x14ac:dyDescent="0.15">
      <c r="B7" s="43">
        <v>1</v>
      </c>
      <c r="C7" s="58"/>
      <c r="D7" s="58"/>
      <c r="E7" s="90"/>
      <c r="F7" s="56"/>
      <c r="G7" s="39" t="e">
        <f>所属データ!$C$2</f>
        <v>#N/A</v>
      </c>
      <c r="H7" s="39">
        <f>所属データ!$C$3</f>
        <v>0</v>
      </c>
      <c r="I7" s="38"/>
      <c r="J7" s="38" t="str">
        <f>C7&amp;E7</f>
        <v/>
      </c>
      <c r="R7" s="95" t="str">
        <f>$C$9&amp;$E$9</f>
        <v/>
      </c>
    </row>
    <row r="8" spans="2:18" ht="24.75" customHeight="1" x14ac:dyDescent="0.15">
      <c r="B8" s="44">
        <v>2</v>
      </c>
      <c r="C8" s="105"/>
      <c r="D8" s="105"/>
      <c r="E8" s="90"/>
      <c r="F8" s="56"/>
      <c r="G8" s="39" t="e">
        <f>所属データ!$C$2</f>
        <v>#N/A</v>
      </c>
      <c r="H8" s="39">
        <f>所属データ!$C$3</f>
        <v>0</v>
      </c>
      <c r="I8" s="38"/>
      <c r="J8" s="38" t="str">
        <f t="shared" ref="J8:J12" si="0">C8&amp;E8</f>
        <v/>
      </c>
      <c r="R8" s="95" t="str">
        <f>$C$10&amp;$E$10</f>
        <v/>
      </c>
    </row>
    <row r="9" spans="2:18" ht="24.75" customHeight="1" x14ac:dyDescent="0.15">
      <c r="B9" s="44">
        <v>3</v>
      </c>
      <c r="C9" s="107"/>
      <c r="D9" s="107"/>
      <c r="E9" s="90"/>
      <c r="F9" s="56"/>
      <c r="G9" s="39" t="e">
        <f>所属データ!$C$2</f>
        <v>#N/A</v>
      </c>
      <c r="H9" s="39">
        <f>所属データ!$C$3</f>
        <v>0</v>
      </c>
      <c r="I9" s="38"/>
      <c r="J9" s="38" t="str">
        <f>C9&amp;E9</f>
        <v/>
      </c>
      <c r="R9" s="95" t="str">
        <f>$C$11&amp;$E$11</f>
        <v/>
      </c>
    </row>
    <row r="10" spans="2:18" ht="24.75" customHeight="1" x14ac:dyDescent="0.15">
      <c r="B10" s="44">
        <v>4</v>
      </c>
      <c r="C10" s="58"/>
      <c r="D10" s="58"/>
      <c r="E10" s="90"/>
      <c r="F10" s="56"/>
      <c r="G10" s="39" t="e">
        <f>所属データ!$C$2</f>
        <v>#N/A</v>
      </c>
      <c r="H10" s="39">
        <f>所属データ!$C$3</f>
        <v>0</v>
      </c>
      <c r="I10" s="38"/>
      <c r="J10" s="38" t="str">
        <f>C10&amp;E10</f>
        <v/>
      </c>
      <c r="R10" s="95" t="str">
        <f>$C$12&amp;$E$12</f>
        <v/>
      </c>
    </row>
    <row r="11" spans="2:18" ht="24.75" customHeight="1" thickBot="1" x14ac:dyDescent="0.2">
      <c r="B11" s="97">
        <v>5</v>
      </c>
      <c r="C11" s="106"/>
      <c r="D11" s="106"/>
      <c r="E11" s="100"/>
      <c r="F11" s="99"/>
      <c r="G11" s="39" t="e">
        <f>所属データ!$C$2</f>
        <v>#N/A</v>
      </c>
      <c r="H11" s="39">
        <f>所属データ!$C$3</f>
        <v>0</v>
      </c>
      <c r="I11" s="38"/>
      <c r="J11" s="38" t="str">
        <f>C11&amp;E11</f>
        <v/>
      </c>
      <c r="R11" s="95" t="str">
        <f>$C$13&amp;$E$13</f>
        <v/>
      </c>
    </row>
    <row r="12" spans="2:18" ht="24.75" customHeight="1" x14ac:dyDescent="0.15">
      <c r="B12" s="101">
        <v>6</v>
      </c>
      <c r="C12" s="58"/>
      <c r="D12" s="58"/>
      <c r="E12" s="92"/>
      <c r="F12" s="102"/>
      <c r="G12" s="39" t="e">
        <f>所属データ!$C$2</f>
        <v>#N/A</v>
      </c>
      <c r="H12" s="39">
        <f>所属データ!$C$3</f>
        <v>0</v>
      </c>
      <c r="I12" s="38"/>
      <c r="J12" s="38" t="str">
        <f t="shared" si="0"/>
        <v/>
      </c>
      <c r="R12" s="95" t="str">
        <f>$C$14&amp;$E$14</f>
        <v/>
      </c>
    </row>
    <row r="13" spans="2:18" ht="24.75" customHeight="1" x14ac:dyDescent="0.15">
      <c r="B13" s="97">
        <v>7</v>
      </c>
      <c r="C13" s="105"/>
      <c r="D13" s="105"/>
      <c r="E13" s="98"/>
      <c r="F13" s="99"/>
      <c r="G13" s="39" t="e">
        <f>所属データ!$C$2</f>
        <v>#N/A</v>
      </c>
      <c r="H13" s="39">
        <f>所属データ!$C$3</f>
        <v>0</v>
      </c>
      <c r="I13" s="38"/>
      <c r="J13" s="38" t="str">
        <f>C13&amp;E13</f>
        <v/>
      </c>
      <c r="R13" s="95"/>
    </row>
    <row r="14" spans="2:18" ht="24.75" customHeight="1" thickBot="1" x14ac:dyDescent="0.2">
      <c r="B14" s="45">
        <v>8</v>
      </c>
      <c r="C14" s="106"/>
      <c r="D14" s="106"/>
      <c r="E14" s="91"/>
      <c r="F14" s="57"/>
      <c r="G14" s="39" t="e">
        <f>所属データ!$C$2</f>
        <v>#N/A</v>
      </c>
      <c r="H14" s="39">
        <f>所属データ!$C$3</f>
        <v>0</v>
      </c>
      <c r="I14" s="38"/>
      <c r="J14" s="38" t="str">
        <f>C14&amp;E14</f>
        <v/>
      </c>
      <c r="R14" s="96"/>
    </row>
    <row r="16" spans="2:18" ht="18.75" customHeight="1" x14ac:dyDescent="0.15">
      <c r="B16" s="46" t="s">
        <v>55</v>
      </c>
      <c r="C16" s="46"/>
    </row>
    <row r="17" spans="2:6" ht="11.25" customHeight="1" x14ac:dyDescent="0.15"/>
    <row r="18" spans="2:6" ht="17.25" x14ac:dyDescent="0.2">
      <c r="D18" s="47" t="s">
        <v>56</v>
      </c>
      <c r="E18" s="115" t="str">
        <f>所属データ!$C$6&amp;"　　印"</f>
        <v>　　印</v>
      </c>
      <c r="F18" s="115"/>
    </row>
    <row r="19" spans="2:6" ht="24" customHeight="1" x14ac:dyDescent="0.15">
      <c r="E19" s="51"/>
      <c r="F19" s="50"/>
    </row>
    <row r="20" spans="2:6" x14ac:dyDescent="0.15">
      <c r="E20" s="51"/>
      <c r="F20" s="50"/>
    </row>
    <row r="21" spans="2:6" x14ac:dyDescent="0.15">
      <c r="E21" s="51"/>
      <c r="F21" s="50"/>
    </row>
    <row r="22" spans="2:6" ht="17.25" x14ac:dyDescent="0.2">
      <c r="D22" s="47"/>
      <c r="E22" s="115"/>
      <c r="F22" s="115"/>
    </row>
    <row r="23" spans="2:6" ht="21" customHeight="1" x14ac:dyDescent="0.15"/>
    <row r="24" spans="2:6" ht="17.25" x14ac:dyDescent="0.15">
      <c r="B24" s="48"/>
      <c r="C24" s="48"/>
      <c r="D24" s="82" t="s">
        <v>68</v>
      </c>
    </row>
    <row r="25" spans="2:6" ht="22.5" customHeight="1" x14ac:dyDescent="0.15">
      <c r="D25" s="49" t="s">
        <v>57</v>
      </c>
    </row>
    <row r="29" spans="2:6" x14ac:dyDescent="0.15">
      <c r="D29" s="16"/>
      <c r="E29" s="16"/>
      <c r="F29" s="16"/>
    </row>
    <row r="31" spans="2:6" hidden="1" x14ac:dyDescent="0.15"/>
    <row r="32" spans="2:6" hidden="1" x14ac:dyDescent="0.15">
      <c r="B32" s="38" t="s">
        <v>58</v>
      </c>
    </row>
    <row r="33" spans="2:2" hidden="1" x14ac:dyDescent="0.15">
      <c r="B33" s="38" t="s">
        <v>59</v>
      </c>
    </row>
    <row r="34" spans="2:2" hidden="1" x14ac:dyDescent="0.15"/>
    <row r="35" spans="2:2" hidden="1" x14ac:dyDescent="0.15"/>
  </sheetData>
  <mergeCells count="8">
    <mergeCell ref="E18:F18"/>
    <mergeCell ref="E22:F22"/>
    <mergeCell ref="E5:E6"/>
    <mergeCell ref="B5:B6"/>
    <mergeCell ref="B1:F1"/>
    <mergeCell ref="D4:F4"/>
    <mergeCell ref="D2:F2"/>
    <mergeCell ref="D3:F3"/>
  </mergeCells>
  <phoneticPr fontId="1"/>
  <dataValidations xWindow="507" yWindow="139" count="2">
    <dataValidation imeMode="on" allowBlank="1" showInputMessage="1" showErrorMessage="1" sqref="D24 F7:F14 C7:D7 C8:D14" xr:uid="{00000000-0002-0000-0100-000000000000}"/>
    <dataValidation type="list" imeMode="on" allowBlank="1" showInputMessage="1" showErrorMessage="1" sqref="E7:E14" xr:uid="{00000000-0002-0000-0100-000001000000}">
      <formula1>$B$32:$B$33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1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R35"/>
  <sheetViews>
    <sheetView showGridLines="0" zoomScale="90" zoomScaleNormal="90" workbookViewId="0">
      <selection activeCell="D25" sqref="D25"/>
    </sheetView>
  </sheetViews>
  <sheetFormatPr defaultRowHeight="13.5" x14ac:dyDescent="0.15"/>
  <cols>
    <col min="1" max="1" width="4.75" style="38" customWidth="1"/>
    <col min="2" max="2" width="10.375" style="38" customWidth="1"/>
    <col min="3" max="3" width="20.25" style="38" customWidth="1"/>
    <col min="4" max="4" width="21.5" style="38" customWidth="1"/>
    <col min="5" max="5" width="8.25" style="38" customWidth="1"/>
    <col min="6" max="6" width="20.5" style="38" customWidth="1"/>
    <col min="7" max="7" width="6.875" style="39" hidden="1" customWidth="1"/>
    <col min="8" max="8" width="8.375" style="39" hidden="1" customWidth="1"/>
    <col min="9" max="9" width="5.25" style="39" hidden="1" customWidth="1"/>
    <col min="10" max="10" width="9" style="38" hidden="1" customWidth="1"/>
    <col min="11" max="11" width="11.625" style="38" hidden="1" customWidth="1"/>
    <col min="12" max="12" width="9" style="38" hidden="1" customWidth="1"/>
    <col min="13" max="13" width="9" style="38" customWidth="1"/>
    <col min="14" max="17" width="9" style="38"/>
    <col min="18" max="18" width="15.5" style="38" bestFit="1" customWidth="1"/>
    <col min="19" max="16384" width="9" style="38"/>
  </cols>
  <sheetData>
    <row r="1" spans="2:18" s="55" customFormat="1" ht="32.25" customHeight="1" thickBot="1" x14ac:dyDescent="0.2">
      <c r="B1" s="120" t="s">
        <v>47</v>
      </c>
      <c r="C1" s="120"/>
      <c r="D1" s="120"/>
      <c r="E1" s="120"/>
      <c r="F1" s="120"/>
      <c r="G1" s="52"/>
      <c r="H1" s="52"/>
      <c r="I1" s="53"/>
      <c r="J1" s="54"/>
      <c r="K1" s="54"/>
      <c r="R1" s="55" t="s">
        <v>61</v>
      </c>
    </row>
    <row r="2" spans="2:18" ht="25.5" customHeight="1" x14ac:dyDescent="0.15">
      <c r="B2" s="79" t="s">
        <v>48</v>
      </c>
      <c r="C2" s="80" t="e">
        <f>IF(VLOOKUP(所属データ!$C$3,学校データ,6,FALSE)="","",VLOOKUP(所属データ!$C$3,学校データ,6,FALSE))</f>
        <v>#N/A</v>
      </c>
      <c r="D2" s="122" t="e">
        <f>"　　学校名 ： "&amp;VLOOKUP(所属データ!C3,学校データ,4,FALSE)</f>
        <v>#N/A</v>
      </c>
      <c r="E2" s="122"/>
      <c r="F2" s="122"/>
      <c r="I2" s="40"/>
      <c r="J2" s="40"/>
      <c r="R2" s="93" t="e">
        <f>$C$2</f>
        <v>#N/A</v>
      </c>
    </row>
    <row r="3" spans="2:18" ht="22.5" customHeight="1" x14ac:dyDescent="0.15">
      <c r="B3" s="59" t="s">
        <v>60</v>
      </c>
      <c r="C3" s="59"/>
      <c r="D3" s="122" t="str">
        <f>"　　監督名 ： "&amp;所属データ!$C$10</f>
        <v xml:space="preserve">　　監督名 ： </v>
      </c>
      <c r="E3" s="122"/>
      <c r="F3" s="122"/>
      <c r="I3" s="40"/>
      <c r="J3" s="40"/>
      <c r="R3" s="94" t="e">
        <f>VLOOKUP(所属データ!C3,学校データ,4,FALSE)</f>
        <v>#N/A</v>
      </c>
    </row>
    <row r="4" spans="2:18" ht="30" customHeight="1" thickBot="1" x14ac:dyDescent="0.2">
      <c r="B4" s="60"/>
      <c r="C4" s="60"/>
      <c r="D4" s="127"/>
      <c r="E4" s="127"/>
      <c r="F4" s="127"/>
      <c r="J4" s="40"/>
      <c r="K4" s="40"/>
      <c r="R4" s="94">
        <f>所属データ!$C$10</f>
        <v>0</v>
      </c>
    </row>
    <row r="5" spans="2:18" ht="18" customHeight="1" x14ac:dyDescent="0.15">
      <c r="B5" s="125" t="s">
        <v>50</v>
      </c>
      <c r="C5" s="83" t="s">
        <v>51</v>
      </c>
      <c r="D5" s="83" t="s">
        <v>52</v>
      </c>
      <c r="E5" s="123" t="s">
        <v>53</v>
      </c>
      <c r="F5" s="75"/>
      <c r="I5" s="40"/>
      <c r="J5" s="40"/>
      <c r="R5" s="95" t="str">
        <f>$C$7&amp;$E$7</f>
        <v/>
      </c>
    </row>
    <row r="6" spans="2:18" ht="16.5" customHeight="1" thickBot="1" x14ac:dyDescent="0.2">
      <c r="B6" s="126"/>
      <c r="C6" s="84" t="s">
        <v>54</v>
      </c>
      <c r="D6" s="84" t="s">
        <v>54</v>
      </c>
      <c r="E6" s="124"/>
      <c r="F6" s="76"/>
      <c r="G6" s="42"/>
      <c r="I6" s="38"/>
      <c r="R6" s="95" t="str">
        <f>$C$8&amp;$E$8</f>
        <v/>
      </c>
    </row>
    <row r="7" spans="2:18" ht="29.25" customHeight="1" x14ac:dyDescent="0.15">
      <c r="B7" s="67">
        <v>1</v>
      </c>
      <c r="C7" s="62"/>
      <c r="D7" s="62"/>
      <c r="E7" s="69"/>
      <c r="F7" s="72"/>
      <c r="G7" s="39" t="e">
        <f>所属データ!$C$2</f>
        <v>#N/A</v>
      </c>
      <c r="H7" s="39">
        <f>所属データ!$C$3</f>
        <v>0</v>
      </c>
      <c r="I7" s="38"/>
      <c r="K7" s="38" t="str">
        <f>C7&amp;E7</f>
        <v/>
      </c>
      <c r="R7" s="95" t="str">
        <f>$C$9&amp;$E$9</f>
        <v/>
      </c>
    </row>
    <row r="8" spans="2:18" ht="29.25" customHeight="1" x14ac:dyDescent="0.15">
      <c r="B8" s="61">
        <v>2</v>
      </c>
      <c r="C8" s="103"/>
      <c r="D8" s="103"/>
      <c r="E8" s="63"/>
      <c r="F8" s="70"/>
      <c r="G8" s="39" t="e">
        <f>所属データ!$C$2</f>
        <v>#N/A</v>
      </c>
      <c r="H8" s="39">
        <f>所属データ!$C$3</f>
        <v>0</v>
      </c>
      <c r="I8" s="38"/>
      <c r="K8" s="38" t="str">
        <f>C8&amp;E8</f>
        <v/>
      </c>
      <c r="R8" s="95" t="str">
        <f>$C$10&amp;$E$10</f>
        <v/>
      </c>
    </row>
    <row r="9" spans="2:18" ht="29.25" customHeight="1" x14ac:dyDescent="0.15">
      <c r="B9" s="61">
        <v>3</v>
      </c>
      <c r="C9" s="68"/>
      <c r="D9" s="68"/>
      <c r="E9" s="63"/>
      <c r="F9" s="70"/>
      <c r="G9" s="39" t="e">
        <f>所属データ!$C$2</f>
        <v>#N/A</v>
      </c>
      <c r="H9" s="39">
        <f>所属データ!$C$3</f>
        <v>0</v>
      </c>
      <c r="I9" s="38"/>
      <c r="K9" s="38" t="str">
        <f>C9&amp;E9</f>
        <v/>
      </c>
      <c r="R9" s="95" t="str">
        <f>$C$11&amp;$E$11</f>
        <v/>
      </c>
    </row>
    <row r="10" spans="2:18" ht="29.25" customHeight="1" x14ac:dyDescent="0.15">
      <c r="B10" s="61">
        <v>4</v>
      </c>
      <c r="C10" s="62"/>
      <c r="D10" s="62"/>
      <c r="E10" s="63"/>
      <c r="F10" s="70"/>
      <c r="G10" s="39" t="e">
        <f>所属データ!$C$2</f>
        <v>#N/A</v>
      </c>
      <c r="H10" s="39">
        <f>所属データ!$C$3</f>
        <v>0</v>
      </c>
      <c r="I10" s="38"/>
      <c r="K10" s="38" t="str">
        <f t="shared" ref="K10:K14" si="0">C10&amp;E10</f>
        <v/>
      </c>
      <c r="R10" s="95" t="str">
        <f>$C$12&amp;$E$12</f>
        <v/>
      </c>
    </row>
    <row r="11" spans="2:18" ht="29.25" customHeight="1" thickBot="1" x14ac:dyDescent="0.2">
      <c r="B11" s="64">
        <v>5</v>
      </c>
      <c r="C11" s="104"/>
      <c r="D11" s="104"/>
      <c r="E11" s="66"/>
      <c r="F11" s="71"/>
      <c r="G11" s="39" t="e">
        <f>所属データ!$C$2</f>
        <v>#N/A</v>
      </c>
      <c r="H11" s="39">
        <f>所属データ!$C$3</f>
        <v>0</v>
      </c>
      <c r="I11" s="38"/>
      <c r="K11" s="38" t="str">
        <f>C11&amp;E11</f>
        <v/>
      </c>
      <c r="R11" s="95" t="str">
        <f>$C$13&amp;$E$13</f>
        <v/>
      </c>
    </row>
    <row r="12" spans="2:18" ht="29.25" customHeight="1" thickBot="1" x14ac:dyDescent="0.2">
      <c r="B12" s="67">
        <v>6</v>
      </c>
      <c r="C12" s="68"/>
      <c r="D12" s="68"/>
      <c r="E12" s="69"/>
      <c r="F12" s="72"/>
      <c r="G12" s="39" t="e">
        <f>所属データ!$C$2</f>
        <v>#N/A</v>
      </c>
      <c r="H12" s="39">
        <f>所属データ!$C$3</f>
        <v>0</v>
      </c>
      <c r="I12" s="38"/>
      <c r="K12" s="38" t="str">
        <f t="shared" si="0"/>
        <v/>
      </c>
      <c r="R12" s="96" t="str">
        <f>$C$14&amp;$E$14</f>
        <v/>
      </c>
    </row>
    <row r="13" spans="2:18" ht="29.25" customHeight="1" x14ac:dyDescent="0.15">
      <c r="B13" s="61">
        <v>7</v>
      </c>
      <c r="C13" s="62"/>
      <c r="D13" s="62"/>
      <c r="E13" s="63"/>
      <c r="F13" s="70"/>
      <c r="G13" s="39" t="e">
        <f>所属データ!$C$2</f>
        <v>#N/A</v>
      </c>
      <c r="H13" s="39">
        <f>所属データ!$C$3</f>
        <v>0</v>
      </c>
      <c r="I13" s="38"/>
      <c r="K13" s="38" t="str">
        <f t="shared" si="0"/>
        <v/>
      </c>
    </row>
    <row r="14" spans="2:18" ht="29.25" customHeight="1" thickBot="1" x14ac:dyDescent="0.2">
      <c r="B14" s="64">
        <v>8</v>
      </c>
      <c r="C14" s="65"/>
      <c r="D14" s="65"/>
      <c r="E14" s="66"/>
      <c r="F14" s="71"/>
      <c r="G14" s="39" t="e">
        <f>所属データ!$C$2</f>
        <v>#N/A</v>
      </c>
      <c r="H14" s="39">
        <f>所属データ!$C$3</f>
        <v>0</v>
      </c>
      <c r="I14" s="38"/>
      <c r="K14" s="38" t="str">
        <f t="shared" si="0"/>
        <v/>
      </c>
    </row>
    <row r="16" spans="2:18" ht="18.75" customHeight="1" x14ac:dyDescent="0.15">
      <c r="B16" s="46" t="s">
        <v>55</v>
      </c>
      <c r="C16" s="46"/>
    </row>
    <row r="17" spans="2:6" ht="11.25" customHeight="1" x14ac:dyDescent="0.15"/>
    <row r="18" spans="2:6" ht="17.25" x14ac:dyDescent="0.2">
      <c r="D18" s="47" t="s">
        <v>56</v>
      </c>
      <c r="E18" s="115" t="str">
        <f>所属データ!$C$6&amp;"　　印"</f>
        <v>　　印</v>
      </c>
      <c r="F18" s="115"/>
    </row>
    <row r="19" spans="2:6" ht="24" customHeight="1" x14ac:dyDescent="0.15">
      <c r="E19" s="51"/>
      <c r="F19" s="50"/>
    </row>
    <row r="20" spans="2:6" x14ac:dyDescent="0.15">
      <c r="E20" s="51"/>
      <c r="F20" s="50"/>
    </row>
    <row r="21" spans="2:6" x14ac:dyDescent="0.15">
      <c r="E21" s="51"/>
      <c r="F21" s="50"/>
    </row>
    <row r="22" spans="2:6" ht="17.25" x14ac:dyDescent="0.2">
      <c r="D22" s="47"/>
      <c r="E22" s="115"/>
      <c r="F22" s="115"/>
    </row>
    <row r="23" spans="2:6" ht="34.5" customHeight="1" x14ac:dyDescent="0.15"/>
    <row r="24" spans="2:6" ht="17.25" x14ac:dyDescent="0.15">
      <c r="D24" s="82" t="s">
        <v>68</v>
      </c>
    </row>
    <row r="25" spans="2:6" ht="30" customHeight="1" x14ac:dyDescent="0.15">
      <c r="D25" s="49" t="s">
        <v>57</v>
      </c>
    </row>
    <row r="30" spans="2:6" hidden="1" x14ac:dyDescent="0.15"/>
    <row r="31" spans="2:6" hidden="1" x14ac:dyDescent="0.15"/>
    <row r="32" spans="2:6" hidden="1" x14ac:dyDescent="0.15">
      <c r="B32" s="38" t="s">
        <v>58</v>
      </c>
    </row>
    <row r="33" spans="2:2" hidden="1" x14ac:dyDescent="0.15">
      <c r="B33" s="38" t="s">
        <v>59</v>
      </c>
    </row>
    <row r="34" spans="2:2" hidden="1" x14ac:dyDescent="0.15"/>
    <row r="35" spans="2:2" hidden="1" x14ac:dyDescent="0.15"/>
  </sheetData>
  <mergeCells count="8">
    <mergeCell ref="E18:F18"/>
    <mergeCell ref="E22:F22"/>
    <mergeCell ref="E5:E6"/>
    <mergeCell ref="B5:B6"/>
    <mergeCell ref="B1:F1"/>
    <mergeCell ref="D4:F4"/>
    <mergeCell ref="D2:F2"/>
    <mergeCell ref="D3:F3"/>
  </mergeCells>
  <phoneticPr fontId="1"/>
  <dataValidations xWindow="507" yWindow="139" count="2">
    <dataValidation imeMode="on" allowBlank="1" showInputMessage="1" showErrorMessage="1" sqref="D24 C11:D11 C7:D10 C12:D14" xr:uid="{00000000-0002-0000-0200-000000000000}"/>
    <dataValidation type="list" allowBlank="1" showInputMessage="1" showErrorMessage="1" sqref="E7:E14" xr:uid="{00000000-0002-0000-0200-000001000000}">
      <formula1>$B$32:$B$33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11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BC100B9EC6F849AD94F7DD975C6B0A" ma:contentTypeVersion="0" ma:contentTypeDescription="新しいドキュメントを作成します。" ma:contentTypeScope="" ma:versionID="d3be5779f60a4d014c34984e68d046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a5fc393d419cfd9816b88a984ff7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847CE-6AD1-4675-A5C3-8F418E8556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B17B5-6E66-4478-BD57-B4EFC50F0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所属データ</vt:lpstr>
      <vt:lpstr>男子</vt:lpstr>
      <vt:lpstr>女子</vt:lpstr>
      <vt:lpstr>女子!Print_Area</vt:lpstr>
      <vt:lpstr>男子!Print_Area</vt:lpstr>
      <vt:lpstr>学校データ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revision/>
  <cp:lastPrinted>2019-12-02T03:17:02Z</cp:lastPrinted>
  <dcterms:created xsi:type="dcterms:W3CDTF">2002-06-02T12:37:11Z</dcterms:created>
  <dcterms:modified xsi:type="dcterms:W3CDTF">2020-01-06T09:17:52Z</dcterms:modified>
  <cp:category/>
  <cp:contentStatus/>
</cp:coreProperties>
</file>