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所属データ" sheetId="1" r:id="rId1"/>
    <sheet name="男子" sheetId="2" r:id="rId2"/>
    <sheet name="女子" sheetId="3" r:id="rId3"/>
    <sheet name="男登録" sheetId="4" state="hidden" r:id="rId4"/>
    <sheet name="女登録" sheetId="5" state="hidden" r:id="rId5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'所属データ'!$B$1:$G$20</definedName>
    <definedName name="_xlnm.Print_Area" localSheetId="2">'女子'!$A$1:$O$50</definedName>
    <definedName name="_xlnm.Print_Area" localSheetId="1">'男子'!$A$1:$O$50</definedName>
    <definedName name="学校データ">'所属データ'!$A$29:$M$113</definedName>
    <definedName name="女子登録">'女登録'!$A$1:$E$1425</definedName>
    <definedName name="女種目">'女子'!$B$56:$F$68</definedName>
    <definedName name="男子登録">'男登録'!$A$1:$E$1705</definedName>
    <definedName name="男種目" localSheetId="2">'男子'!$B$56:$E$71</definedName>
    <definedName name="男種目">'男子'!$B$56:$F$71</definedName>
  </definedNames>
  <calcPr fullCalcOnLoad="1"/>
</workbook>
</file>

<file path=xl/comments2.xml><?xml version="1.0" encoding="utf-8"?>
<comments xmlns="http://schemas.openxmlformats.org/spreadsheetml/2006/main">
  <authors>
    <author>TP570E-118PP</author>
    <author>takano</author>
  </authors>
  <commentList>
    <comment ref="H6" authorId="0">
      <text>
        <r>
          <rPr>
            <sz val="9"/>
            <rFont val="ＭＳ Ｐゴシック"/>
            <family val="3"/>
          </rPr>
          <t>1/100秒・１cmまで入力
例）1分56秒2→15620
　　1ｍ20→120</t>
        </r>
      </text>
    </comment>
    <comment ref="B6" authorId="1">
      <text>
        <r>
          <rPr>
            <b/>
            <sz val="9"/>
            <rFont val="ＭＳ Ｐゴシック"/>
            <family val="3"/>
          </rPr>
          <t>登録番号を入力して下さい。自動で氏名等が表示されます。追加登録者は未登録番号を入力して下さい。</t>
        </r>
      </text>
    </comment>
  </commentList>
</comments>
</file>

<file path=xl/comments3.xml><?xml version="1.0" encoding="utf-8"?>
<comments xmlns="http://schemas.openxmlformats.org/spreadsheetml/2006/main">
  <authors>
    <author>TP570E-118PP</author>
    <author>takano</author>
  </authors>
  <commentList>
    <comment ref="H6" authorId="0">
      <text>
        <r>
          <rPr>
            <sz val="9"/>
            <rFont val="ＭＳ Ｐゴシック"/>
            <family val="3"/>
          </rPr>
          <t>1/100秒・１cmまで入力
例）1分56秒2→15620
　　1ｍ20→120</t>
        </r>
      </text>
    </comment>
    <comment ref="B6" authorId="1">
      <text>
        <r>
          <rPr>
            <b/>
            <sz val="9"/>
            <rFont val="ＭＳ Ｐゴシック"/>
            <family val="3"/>
          </rPr>
          <t>登録番号を入力して下さい。自動で氏名等が表示されます。追加登録者は未登録番号を入力して下さい。</t>
        </r>
      </text>
    </comment>
  </commentList>
</comments>
</file>

<file path=xl/sharedStrings.xml><?xml version="1.0" encoding="utf-8"?>
<sst xmlns="http://schemas.openxmlformats.org/spreadsheetml/2006/main" count="2901" uniqueCount="2339">
  <si>
    <t>阿蘇中央</t>
  </si>
  <si>
    <t>天草倉岳校</t>
  </si>
  <si>
    <t>熊本高専熊本</t>
  </si>
  <si>
    <t>熊本高専八代</t>
  </si>
  <si>
    <t>第一</t>
  </si>
  <si>
    <t>第二</t>
  </si>
  <si>
    <t>熊本学園大付</t>
  </si>
  <si>
    <t>種目（フィールド2）</t>
  </si>
  <si>
    <t>種目（フィールド2）</t>
  </si>
  <si>
    <t>左詰めで入力</t>
  </si>
  <si>
    <t>監督名：</t>
  </si>
  <si>
    <t>tel(携帯)：</t>
  </si>
  <si>
    <t>　　各氏名を入力してください。（全角漢字）　</t>
  </si>
  <si>
    <t>個人参加料</t>
  </si>
  <si>
    <t>リレー参加料</t>
  </si>
  <si>
    <t>合計金額</t>
  </si>
  <si>
    <t>県下高等学校学年別陸上競技大会申込</t>
  </si>
  <si>
    <t>項　目</t>
  </si>
  <si>
    <t>金　額</t>
  </si>
  <si>
    <t>数　量（単価）</t>
  </si>
  <si>
    <t>DB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</si>
  <si>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</si>
  <si>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</si>
  <si>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</si>
  <si>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</si>
  <si>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</si>
  <si>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</si>
  <si>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</si>
  <si>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</si>
  <si>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</si>
  <si>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(S年.月.日)</t>
  </si>
  <si>
    <t>(S年.月.日)</t>
  </si>
  <si>
    <t>熊本農</t>
  </si>
  <si>
    <t>玉名</t>
  </si>
  <si>
    <t>熊本工</t>
  </si>
  <si>
    <t>TM</t>
  </si>
  <si>
    <t>S4</t>
  </si>
  <si>
    <t>S5</t>
  </si>
  <si>
    <t>S6</t>
  </si>
  <si>
    <t>学校名(略称)：</t>
  </si>
  <si>
    <t>ﾌﾘｶﾞﾅ（半角）</t>
  </si>
  <si>
    <t>氏  名</t>
  </si>
  <si>
    <t>No</t>
  </si>
  <si>
    <t>姓と名の間にｽﾍﾟｰｽ</t>
  </si>
  <si>
    <t>玉名女子</t>
  </si>
  <si>
    <t>菊池女子</t>
  </si>
  <si>
    <t>学年</t>
  </si>
  <si>
    <t>生年月日</t>
  </si>
  <si>
    <t>○</t>
  </si>
  <si>
    <t>済々黌</t>
  </si>
  <si>
    <t>牛深</t>
  </si>
  <si>
    <t>熊本</t>
  </si>
  <si>
    <t>熊本西</t>
  </si>
  <si>
    <t>熊本商</t>
  </si>
  <si>
    <t>北稜</t>
  </si>
  <si>
    <t>玉名工</t>
  </si>
  <si>
    <t>鹿本</t>
  </si>
  <si>
    <t>鹿本商工</t>
  </si>
  <si>
    <t>鹿本農</t>
  </si>
  <si>
    <t>菊池</t>
  </si>
  <si>
    <t>菊池農</t>
  </si>
  <si>
    <t>大津</t>
  </si>
  <si>
    <t>翔陽</t>
  </si>
  <si>
    <t>小国</t>
  </si>
  <si>
    <t>高森</t>
  </si>
  <si>
    <t>御船</t>
  </si>
  <si>
    <t>甲佐</t>
  </si>
  <si>
    <t>矢部</t>
  </si>
  <si>
    <t>宇土</t>
  </si>
  <si>
    <t>松橋</t>
  </si>
  <si>
    <t>小川工</t>
  </si>
  <si>
    <t>八代</t>
  </si>
  <si>
    <t>八代東</t>
  </si>
  <si>
    <t>八代工</t>
  </si>
  <si>
    <t>八代農</t>
  </si>
  <si>
    <t>芦北</t>
  </si>
  <si>
    <t>人吉</t>
  </si>
  <si>
    <t>多良木</t>
  </si>
  <si>
    <t>南稜</t>
  </si>
  <si>
    <t>球磨工</t>
  </si>
  <si>
    <t>天草</t>
  </si>
  <si>
    <t>天草工</t>
  </si>
  <si>
    <t>熊本北</t>
  </si>
  <si>
    <t>東稜</t>
  </si>
  <si>
    <t>熊本聾</t>
  </si>
  <si>
    <t>九州学院</t>
  </si>
  <si>
    <t>尚絅</t>
  </si>
  <si>
    <t>開新</t>
  </si>
  <si>
    <t>鎮西</t>
  </si>
  <si>
    <t>八代白百合</t>
  </si>
  <si>
    <t>慶誠</t>
  </si>
  <si>
    <t>秀岳館</t>
  </si>
  <si>
    <t>有明</t>
  </si>
  <si>
    <t>文徳</t>
  </si>
  <si>
    <t>真和</t>
  </si>
  <si>
    <t>専大玉名</t>
  </si>
  <si>
    <t>城北</t>
  </si>
  <si>
    <t>種目名</t>
  </si>
  <si>
    <t>最高記録</t>
  </si>
  <si>
    <t>S1</t>
  </si>
  <si>
    <t>S2</t>
  </si>
  <si>
    <t>S3</t>
  </si>
  <si>
    <t>DB</t>
  </si>
  <si>
    <t>登録番号</t>
  </si>
  <si>
    <t>男子種目</t>
  </si>
  <si>
    <t>女子種目</t>
  </si>
  <si>
    <t>学校長名：</t>
  </si>
  <si>
    <t>八代農泉分校</t>
  </si>
  <si>
    <t>人吉五木分校</t>
  </si>
  <si>
    <t>熊本国府</t>
  </si>
  <si>
    <t>熊本信愛</t>
  </si>
  <si>
    <t>熊本中央</t>
  </si>
  <si>
    <t>内　　　訳</t>
  </si>
  <si>
    <t>湧心館</t>
  </si>
  <si>
    <t>熊本マリスト</t>
  </si>
  <si>
    <t>ルーテル学院</t>
  </si>
  <si>
    <t>N1</t>
  </si>
  <si>
    <t>N2</t>
  </si>
  <si>
    <t>参加料請求明細</t>
  </si>
  <si>
    <t>追加登録料</t>
  </si>
  <si>
    <t>１年</t>
  </si>
  <si>
    <t>２年</t>
  </si>
  <si>
    <t>｜――――追加登録者のみ入力必要――――｜</t>
  </si>
  <si>
    <t>共棒高跳</t>
  </si>
  <si>
    <t>4X400R</t>
  </si>
  <si>
    <t>男　子</t>
  </si>
  <si>
    <t>女　子</t>
  </si>
  <si>
    <t>八代清流</t>
  </si>
  <si>
    <t>上天草</t>
  </si>
  <si>
    <t>東海大星翔</t>
  </si>
  <si>
    <t>２年１００ｍ</t>
  </si>
  <si>
    <t>熊本盲</t>
  </si>
  <si>
    <t>水俣</t>
  </si>
  <si>
    <t>ひのくに高等支援</t>
  </si>
  <si>
    <t>荒尾高等支援</t>
  </si>
  <si>
    <t>３年</t>
  </si>
  <si>
    <t>1年１００ｍ</t>
  </si>
  <si>
    <t>必由館</t>
  </si>
  <si>
    <t>千原台</t>
  </si>
  <si>
    <r>
      <t xml:space="preserve">申込み方法
</t>
    </r>
    <r>
      <rPr>
        <sz val="11"/>
        <rFont val="ＭＳ Ｐゴシック"/>
        <family val="3"/>
      </rPr>
      <t>・登録済みは番号入力で氏名等が表示されます。新規登録者（#</t>
    </r>
    <r>
      <rPr>
        <sz val="11"/>
        <rFont val="ＭＳ Ｐゴシック"/>
        <family val="3"/>
      </rPr>
      <t>N/A）は氏名等を入力</t>
    </r>
    <r>
      <rPr>
        <sz val="11"/>
        <rFont val="ＭＳ Ｐゴシック"/>
        <family val="3"/>
      </rPr>
      <t>してください。
・登録番号は学校割当内を使用してください。不足した場合は連絡してください。
・リレーのチームは１～２年生の選手で選出してください。（ｵｰﾌﾟﾝ参加でも同様です。）
・</t>
    </r>
    <r>
      <rPr>
        <b/>
        <sz val="11"/>
        <rFont val="ＭＳ Ｐゴシック"/>
        <family val="3"/>
      </rPr>
      <t>リレーのオープン参加がある場合、別にもう一つファイルを作成して下さい。</t>
    </r>
    <r>
      <rPr>
        <sz val="11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（オープン参加のリレーの場合、エントリー外からの選手変更はできませんのでご注意下さい。）</t>
    </r>
    <r>
      <rPr>
        <sz val="11"/>
        <rFont val="ＭＳ Ｐゴシック"/>
        <family val="3"/>
      </rPr>
      <t xml:space="preserve">
・入力後必ず印刷をして、大会当日学校長印のあるものを、受付に提出してください。
・保存した本ファイルをメールに添付して送信してください。受信確認後返信メールを送信しますので
　メールが届いているかの確認を必ずお願いします。（確認に１日程度必要です）
・登録費・参加料の合計は自動で計算されます。別途口座振り込みになります。</t>
    </r>
  </si>
  <si>
    <t>種目</t>
  </si>
  <si>
    <t>種目</t>
  </si>
  <si>
    <t>２年１５００ｍ</t>
  </si>
  <si>
    <t>1年８００ｍ</t>
  </si>
  <si>
    <t>岱志</t>
  </si>
  <si>
    <t>拓心本渡ｷｬﾝﾊﾟｽ</t>
  </si>
  <si>
    <t>拓心ﾏﾘﾝｷｬﾝﾊﾟｽ</t>
  </si>
  <si>
    <t>松橋支援</t>
  </si>
  <si>
    <t>熊本支援</t>
  </si>
  <si>
    <t>小国支援</t>
  </si>
  <si>
    <t>1年３０００ｍ</t>
  </si>
  <si>
    <t>1年走高跳</t>
  </si>
  <si>
    <t>1年走幅跳</t>
  </si>
  <si>
    <t>1年円盤投</t>
  </si>
  <si>
    <t>1年ﾊﾝﾏｰ投</t>
  </si>
  <si>
    <t>1年やり投</t>
  </si>
  <si>
    <t>1年棒高跳</t>
  </si>
  <si>
    <t>２年２００ｍ</t>
  </si>
  <si>
    <t>２年４００ｍ</t>
  </si>
  <si>
    <t>２年３０００ｍ</t>
  </si>
  <si>
    <t>２年砲丸投</t>
  </si>
  <si>
    <t>２年円盤投</t>
  </si>
  <si>
    <t>２年ﾊﾝﾏｰ投</t>
  </si>
  <si>
    <t>２年やり投</t>
  </si>
  <si>
    <t>1年１５００ｍ</t>
  </si>
  <si>
    <t>１年走高跳</t>
  </si>
  <si>
    <t>１年棒高跳</t>
  </si>
  <si>
    <t>１年走幅跳</t>
  </si>
  <si>
    <t>１年砲丸投</t>
  </si>
  <si>
    <t>１年円盤投</t>
  </si>
  <si>
    <t>１年ﾊﾝﾏｰ投</t>
  </si>
  <si>
    <t>１年やり投</t>
  </si>
  <si>
    <t>共５０００ｍW</t>
  </si>
  <si>
    <t>２年１００ｍH</t>
  </si>
  <si>
    <t>２年走高跳</t>
  </si>
  <si>
    <t>２年走幅跳</t>
  </si>
  <si>
    <t>藤岡　翼</t>
  </si>
  <si>
    <t>江﨑　瑞樹</t>
  </si>
  <si>
    <t>永廣　滉太郎</t>
  </si>
  <si>
    <t>林田　稜太</t>
  </si>
  <si>
    <t>橋口　尚平</t>
  </si>
  <si>
    <t>杉本　佑樹</t>
  </si>
  <si>
    <t>早瀬　慧士</t>
  </si>
  <si>
    <t>吉住　光貴</t>
  </si>
  <si>
    <t>上村　駿斗</t>
  </si>
  <si>
    <t>宮地　諒</t>
  </si>
  <si>
    <t>中山　陽</t>
  </si>
  <si>
    <t>宮尾　幸佑</t>
  </si>
  <si>
    <t>古庄　倫茂</t>
  </si>
  <si>
    <t>楢﨑　隼人</t>
  </si>
  <si>
    <t>石山　博貴</t>
  </si>
  <si>
    <t>黄檗　嵩</t>
  </si>
  <si>
    <t>上野　海斗</t>
  </si>
  <si>
    <t>山本　敬洸</t>
  </si>
  <si>
    <t>伊藤　こなみ</t>
  </si>
  <si>
    <t>藤川　早紀</t>
  </si>
  <si>
    <t>荒平　琴未</t>
  </si>
  <si>
    <t>西村　歌奈</t>
  </si>
  <si>
    <t>中山　結衣</t>
  </si>
  <si>
    <t>今村　美也子</t>
  </si>
  <si>
    <t>松田　珠希</t>
  </si>
  <si>
    <t>泉　淳奈</t>
  </si>
  <si>
    <t>亀山　まどか</t>
  </si>
  <si>
    <t>塚本　響</t>
  </si>
  <si>
    <t>前崎　芹莉奈</t>
  </si>
  <si>
    <t>武田　莉花</t>
  </si>
  <si>
    <t>八重　美桜</t>
  </si>
  <si>
    <t>月尾　真梨萌</t>
  </si>
  <si>
    <t>宇土　綾乃</t>
  </si>
  <si>
    <t>平成３０年度
 第４６回県下高等学校学年別陸上競技大会会申込</t>
  </si>
  <si>
    <t>石本　碧</t>
  </si>
  <si>
    <t>田上　真愛</t>
  </si>
  <si>
    <t>前田　実紀</t>
  </si>
  <si>
    <t>馬本　頌子</t>
  </si>
  <si>
    <t>井上　美宙</t>
  </si>
  <si>
    <t>早田　有希</t>
  </si>
  <si>
    <t>角田　彩華</t>
  </si>
  <si>
    <t>中島　凪紗</t>
  </si>
  <si>
    <t>内山　葵</t>
  </si>
  <si>
    <t>小池　萌加</t>
  </si>
  <si>
    <t>髙見　早桜理</t>
  </si>
  <si>
    <t>西谷　瑞起</t>
  </si>
  <si>
    <t>宮本　花穂</t>
  </si>
  <si>
    <t>榎本　百花</t>
  </si>
  <si>
    <t>德永　奈々</t>
  </si>
  <si>
    <t>田畑　穂香</t>
  </si>
  <si>
    <t>早野　真菜</t>
  </si>
  <si>
    <t>中尾　比菜</t>
  </si>
  <si>
    <t>塩山　桃花</t>
  </si>
  <si>
    <t>笠井　綾乃</t>
  </si>
  <si>
    <t>原　涼架</t>
  </si>
  <si>
    <t>島崎　乃々佳</t>
  </si>
  <si>
    <t>小川　瑞貴</t>
  </si>
  <si>
    <t>シマサキ　ハルキ</t>
  </si>
  <si>
    <t>ミヤガワ　ハヅキ</t>
  </si>
  <si>
    <t>オガタ　ユウ</t>
  </si>
  <si>
    <t>浦津　碧海</t>
  </si>
  <si>
    <t>見﨑　真未</t>
  </si>
  <si>
    <t>竹口　莉央</t>
  </si>
  <si>
    <t>竹本　らら</t>
  </si>
  <si>
    <t>泉　陽奈子</t>
  </si>
  <si>
    <t>岩本　禎子</t>
  </si>
  <si>
    <t>川原　あん</t>
  </si>
  <si>
    <t>山里　桃華</t>
  </si>
  <si>
    <t>錦戸　里菜</t>
  </si>
  <si>
    <t>山下　玲奈</t>
  </si>
  <si>
    <t>錦戸　真菜</t>
  </si>
  <si>
    <t>松江　優衣</t>
  </si>
  <si>
    <t>宮本　朋実</t>
  </si>
  <si>
    <t>岩本　晏奈</t>
  </si>
  <si>
    <t>加藤　晴名</t>
  </si>
  <si>
    <t>関部　愛花</t>
  </si>
  <si>
    <t>前田　さつき</t>
  </si>
  <si>
    <t>髙岡　薫乃</t>
  </si>
  <si>
    <t>石動谷　夏実</t>
  </si>
  <si>
    <t>フジモト　ユイコ</t>
  </si>
  <si>
    <t>尾方　唯莉</t>
  </si>
  <si>
    <t>オガタ　ユイリ</t>
  </si>
  <si>
    <t>野嶋　千里</t>
  </si>
  <si>
    <t>ノジマ　チサト</t>
  </si>
  <si>
    <t>戸北　葉月</t>
  </si>
  <si>
    <t>トキタ　ハヅキ</t>
  </si>
  <si>
    <t>中野　成美</t>
  </si>
  <si>
    <t>ナカノ　ナルミ</t>
  </si>
  <si>
    <t>岩永　真帆</t>
  </si>
  <si>
    <t>岩木　未夢</t>
  </si>
  <si>
    <t>嶽元　彩圭</t>
  </si>
  <si>
    <t>永井　美咲</t>
  </si>
  <si>
    <t>村山　玲奈</t>
  </si>
  <si>
    <t>山下　真未</t>
  </si>
  <si>
    <t>阪田　珠羽</t>
  </si>
  <si>
    <t>猿渡　愛里</t>
  </si>
  <si>
    <t>奈須　美桜</t>
  </si>
  <si>
    <t>大木　舞</t>
  </si>
  <si>
    <t>坂口　真菜</t>
  </si>
  <si>
    <t>宮島　彩乃</t>
  </si>
  <si>
    <t>宮本　稀彩</t>
  </si>
  <si>
    <t>塩山　ひかり</t>
  </si>
  <si>
    <t>弓削　嬉歩</t>
  </si>
  <si>
    <t>隈部　希理菜</t>
  </si>
  <si>
    <t>サトウ　マイ</t>
  </si>
  <si>
    <t>ヒガシ　アカネ</t>
  </si>
  <si>
    <t>ミヤキ　ユイ</t>
  </si>
  <si>
    <t>井上　侑樹</t>
  </si>
  <si>
    <t>甲斐　翔大</t>
  </si>
  <si>
    <t>栗原　朋哉</t>
  </si>
  <si>
    <t>髙本　暉</t>
  </si>
  <si>
    <t>井上　拓優</t>
  </si>
  <si>
    <t>佐々木　俊輔</t>
  </si>
  <si>
    <t>佐藤　昂輝</t>
  </si>
  <si>
    <t>田中　克典</t>
  </si>
  <si>
    <t>永田　侑駿</t>
  </si>
  <si>
    <t>原嶋　泰生</t>
  </si>
  <si>
    <t>大西　奎伍</t>
  </si>
  <si>
    <t>岡﨑　健太</t>
  </si>
  <si>
    <t>鵜池　悠貴</t>
  </si>
  <si>
    <t>高崎　蓮斗</t>
  </si>
  <si>
    <t>三保　凜人</t>
  </si>
  <si>
    <t>内野　力駆</t>
  </si>
  <si>
    <t>中川　慶一</t>
  </si>
  <si>
    <t>若杉　啓太</t>
  </si>
  <si>
    <t>水間　崇介</t>
  </si>
  <si>
    <t>松原　健斗</t>
  </si>
  <si>
    <t>江藤　竜一</t>
  </si>
  <si>
    <t>井上　藍夢</t>
  </si>
  <si>
    <t>中尾　瑠希</t>
  </si>
  <si>
    <t>山住　晃徳</t>
  </si>
  <si>
    <t>柴尾　和希</t>
  </si>
  <si>
    <t>土本　修汰</t>
  </si>
  <si>
    <t>植田　基幹</t>
  </si>
  <si>
    <t>太田　航青</t>
  </si>
  <si>
    <t>黒田　湧斗</t>
  </si>
  <si>
    <t>津口　大斗</t>
  </si>
  <si>
    <t>中島　竜也</t>
  </si>
  <si>
    <t>中村　陽向</t>
  </si>
  <si>
    <t>前﨑　一輝</t>
  </si>
  <si>
    <t>松江　洸汰</t>
  </si>
  <si>
    <t>杉田　和優</t>
  </si>
  <si>
    <t>本多　鴻大</t>
  </si>
  <si>
    <t>山口　魁</t>
  </si>
  <si>
    <t>太田　恭平</t>
  </si>
  <si>
    <t>立山　偉大</t>
  </si>
  <si>
    <t>原口　聖人</t>
  </si>
  <si>
    <t>松本　篤弥</t>
  </si>
  <si>
    <t>山本　芳樹</t>
  </si>
  <si>
    <t>吉田　伊吹</t>
  </si>
  <si>
    <t>脇山　敬太</t>
  </si>
  <si>
    <t>松岡　岳央</t>
  </si>
  <si>
    <t>川西　優羽</t>
  </si>
  <si>
    <t>北野　湧豊</t>
  </si>
  <si>
    <t>黒肥地　将斗</t>
  </si>
  <si>
    <t>小栁　真也</t>
  </si>
  <si>
    <t>成清　航太</t>
  </si>
  <si>
    <t>平野　匠梧</t>
  </si>
  <si>
    <t>渕上　夏旺</t>
  </si>
  <si>
    <t>豊田　貴大</t>
  </si>
  <si>
    <t>中島　聡拳</t>
  </si>
  <si>
    <t>福井　匠</t>
  </si>
  <si>
    <t>山口　月都</t>
  </si>
  <si>
    <t>廣瀬　晃太</t>
  </si>
  <si>
    <t>豊田　将永</t>
  </si>
  <si>
    <t>池田　宗龍</t>
  </si>
  <si>
    <t>西村　魁真</t>
  </si>
  <si>
    <t>垂水　虎太龍</t>
  </si>
  <si>
    <t>タカノ　ゲンキ</t>
  </si>
  <si>
    <t>ノグチ　シュンタロウ</t>
  </si>
  <si>
    <t>ヒグチ　リョウタ</t>
  </si>
  <si>
    <t>サトウ　リュウキ</t>
  </si>
  <si>
    <t>カイ　タクマ</t>
  </si>
  <si>
    <t>ワタナベ　コウイチ</t>
  </si>
  <si>
    <t>木浦　愛都</t>
  </si>
  <si>
    <t>岩田　龍聖</t>
  </si>
  <si>
    <t>村上　海斗</t>
  </si>
  <si>
    <t>今村　元紀</t>
  </si>
  <si>
    <t>草野　光太</t>
  </si>
  <si>
    <t>藤岡　和寿</t>
  </si>
  <si>
    <t>城下　伶騎</t>
  </si>
  <si>
    <t>畑中　悟志</t>
  </si>
  <si>
    <t>一川　健太</t>
  </si>
  <si>
    <t>佐藤　大輝</t>
  </si>
  <si>
    <t>田中　楽音</t>
  </si>
  <si>
    <t>井上　健瑠</t>
  </si>
  <si>
    <t>淵川　哲志</t>
  </si>
  <si>
    <t>幸村　竜門</t>
  </si>
  <si>
    <t>杉山　智徳</t>
  </si>
  <si>
    <t>浪本　純之介</t>
  </si>
  <si>
    <t>永村　健人</t>
  </si>
  <si>
    <t>水野　慶吾</t>
  </si>
  <si>
    <t>柴本　大輔</t>
  </si>
  <si>
    <t>有村　悠臣</t>
  </si>
  <si>
    <t>下山　将也</t>
  </si>
  <si>
    <t>一村　蓮</t>
  </si>
  <si>
    <t>石岡　勇人</t>
  </si>
  <si>
    <t>吉田　敬斗</t>
  </si>
  <si>
    <t>山口　雄大</t>
  </si>
  <si>
    <t>下田　楓馬</t>
  </si>
  <si>
    <t>松永　悠生</t>
  </si>
  <si>
    <t>杉田　工</t>
  </si>
  <si>
    <t>谷地　柾希</t>
  </si>
  <si>
    <t>城山　剣伸</t>
  </si>
  <si>
    <t>山口　愛斗</t>
  </si>
  <si>
    <t>迫田　十和</t>
  </si>
  <si>
    <t>栗本　祥吾</t>
  </si>
  <si>
    <t>松本　孝太郎</t>
  </si>
  <si>
    <t>瀬形　慧</t>
  </si>
  <si>
    <t>宮﨑　瞬</t>
  </si>
  <si>
    <t>山川　拓真</t>
  </si>
  <si>
    <t>井手尾　伊織</t>
  </si>
  <si>
    <t>太田　一吹</t>
  </si>
  <si>
    <t>新原　矢摩斗</t>
  </si>
  <si>
    <t>森　雅俊</t>
  </si>
  <si>
    <t>伊藤　裕哉</t>
  </si>
  <si>
    <t>稲尾　瑞歩</t>
  </si>
  <si>
    <t>山本　伸哉</t>
  </si>
  <si>
    <t>梅川　隼</t>
  </si>
  <si>
    <t>本島　海</t>
  </si>
  <si>
    <t>伊津野　大介</t>
  </si>
  <si>
    <t>鍬先　貫太</t>
  </si>
  <si>
    <t>野澤　文俊</t>
  </si>
  <si>
    <t>吉田　圭佑</t>
  </si>
  <si>
    <t>黒田　祐輝</t>
  </si>
  <si>
    <t>飽田　照</t>
  </si>
  <si>
    <t>金森　完太</t>
  </si>
  <si>
    <t>蔦本　伊吹</t>
  </si>
  <si>
    <t>前嶋　星也</t>
  </si>
  <si>
    <t>村山　聖太朗</t>
  </si>
  <si>
    <t>山内　夢弥</t>
  </si>
  <si>
    <t>山田　開</t>
  </si>
  <si>
    <t>吉田　風太</t>
  </si>
  <si>
    <t>柴尾　直紀</t>
  </si>
  <si>
    <t>津志田　樹</t>
  </si>
  <si>
    <t>竹﨑　一樹</t>
  </si>
  <si>
    <t>嶽本　飛龍</t>
  </si>
  <si>
    <t>古口　翔一</t>
  </si>
  <si>
    <t>加藤　秀太</t>
  </si>
  <si>
    <t>濵治　湧盛</t>
  </si>
  <si>
    <t>五郎丸　純史</t>
  </si>
  <si>
    <t>宮田　光</t>
  </si>
  <si>
    <t>小田　大地</t>
  </si>
  <si>
    <t>キタザト　カズマ</t>
  </si>
  <si>
    <t>サトウ　カツナリ</t>
  </si>
  <si>
    <t>トキマツ　コウヘイ</t>
  </si>
  <si>
    <t>ヒノ　コタロウ</t>
  </si>
  <si>
    <t>ミヤザキ　ソウシ</t>
  </si>
  <si>
    <t>ツキシマ　リョウ</t>
  </si>
  <si>
    <t>マツヤマ　ナオ</t>
  </si>
  <si>
    <t>ヤマグチ　コウタ</t>
  </si>
  <si>
    <t>岡崎　寧希</t>
  </si>
  <si>
    <t>ｵｶｻﾞｷ　ｼｽﾞｷ</t>
  </si>
  <si>
    <t>松本　大翔</t>
  </si>
  <si>
    <t>ﾏﾂﾓﾄ　ﾋﾛﾄ</t>
  </si>
  <si>
    <t>元田　颯太</t>
  </si>
  <si>
    <t>ﾓﾄﾀﾞ　ｿｳﾀ</t>
  </si>
  <si>
    <t>高森　龍生</t>
  </si>
  <si>
    <t>ﾀｶﾓﾘ　ﾘｭｳｷ</t>
  </si>
  <si>
    <t>棚倉　大智</t>
  </si>
  <si>
    <t>ﾀﾅｸﾗ　ﾀﾞｲﾁ</t>
  </si>
  <si>
    <t>深浦　光芽</t>
  </si>
  <si>
    <t>ﾌｶｳﾗ　ｺｳﾒｲ</t>
  </si>
  <si>
    <t>徳永　丞</t>
  </si>
  <si>
    <t>ﾄｸﾅｶﾞ　ﾀｽｸ</t>
  </si>
  <si>
    <t>棚倉　望未</t>
  </si>
  <si>
    <t>ﾀﾅｸﾗ　ﾉｿﾞﾐ</t>
  </si>
  <si>
    <t>古賀　祐哉</t>
  </si>
  <si>
    <t>ｺｶﾞ　ﾕｳﾔ</t>
  </si>
  <si>
    <t>大森　光明</t>
  </si>
  <si>
    <t>ｵｵﾓﾘ　ﾋｶﾙ</t>
  </si>
  <si>
    <t>中嶋　蕉弥</t>
  </si>
  <si>
    <t>ﾅｶｼﾏ　ｼｮｳﾔ</t>
  </si>
  <si>
    <t>油谷　延秀</t>
  </si>
  <si>
    <t>ｱﾌﾞﾗﾀﾆ ﾉﾌﾞﾋﾃﾞ</t>
  </si>
  <si>
    <t>ｼﾛｼﾀ ﾚｲｷ</t>
  </si>
  <si>
    <t>中村　倫玖</t>
  </si>
  <si>
    <t>ﾅｶﾑﾗ ﾘｸ</t>
  </si>
  <si>
    <t>松本　晃</t>
  </si>
  <si>
    <t>ﾏﾂﾓﾄ ﾋｶﾙ</t>
  </si>
  <si>
    <t>江原　温喜</t>
  </si>
  <si>
    <t>ｴﾊﾗ ﾊﾙｷ</t>
  </si>
  <si>
    <t>小島　孝紀</t>
  </si>
  <si>
    <t>ｺｼﾞﾏ ｺｳｷ</t>
  </si>
  <si>
    <t>塚本　悠斗</t>
  </si>
  <si>
    <t>ﾂｶﾓﾄ ﾕｳﾄ</t>
  </si>
  <si>
    <t>森口　一真</t>
  </si>
  <si>
    <t>ﾓﾘｸﾞﾁ ｶｽﾞﾏ</t>
  </si>
  <si>
    <t>白石　慶成</t>
  </si>
  <si>
    <t>ｼﾗｲｼ ｹｲｾｲ</t>
  </si>
  <si>
    <t>平岡　拓海</t>
  </si>
  <si>
    <t>ﾋﾗｵｶ ﾀｸﾐ</t>
  </si>
  <si>
    <t>谷口　幸也</t>
  </si>
  <si>
    <t>ﾀﾆｸﾞﾁ ﾄﾓﾔ</t>
  </si>
  <si>
    <t>渡辺　潤</t>
  </si>
  <si>
    <t>ﾜﾀﾅﾍﾞ ｼﾞｭﾝ</t>
  </si>
  <si>
    <t>岡本　心輝</t>
  </si>
  <si>
    <t>ｵｶﾓﾄ　ｼﾝｷ</t>
  </si>
  <si>
    <t>平田　登真</t>
  </si>
  <si>
    <t>ﾋﾗﾀ　ﾄｳﾏ</t>
  </si>
  <si>
    <t>石山　友輝</t>
  </si>
  <si>
    <t>ｲｼﾔﾏ　ﾄﾓｷ</t>
  </si>
  <si>
    <t>上野　純輝</t>
  </si>
  <si>
    <t>ｳｴﾉ　ﾖｼｷ</t>
  </si>
  <si>
    <t>飽田　雄一朗</t>
  </si>
  <si>
    <t>ｱｷﾀ　ﾕｳｲﾁﾛｳ</t>
  </si>
  <si>
    <t>中村　大喜</t>
  </si>
  <si>
    <t>ﾅｶﾑﾗ　ﾀﾞｲｷ</t>
  </si>
  <si>
    <t>田中　和政</t>
  </si>
  <si>
    <t>ﾀﾅｶ　ｶｽﾞﾏｻ</t>
  </si>
  <si>
    <t>田丸　稜祐</t>
  </si>
  <si>
    <t>ﾀﾏﾙ　ﾘｮｳｽｹ</t>
  </si>
  <si>
    <t>中村　大悟</t>
  </si>
  <si>
    <t>ﾅｶﾑﾗ　ﾀﾞｲｺﾞ</t>
  </si>
  <si>
    <t>坂井　亮介</t>
  </si>
  <si>
    <t>ｻｶｲ　ﾘｮｳｽｹ</t>
  </si>
  <si>
    <t>竹下　侑吾</t>
  </si>
  <si>
    <t>ﾀｹｼﾀ　ﾕｳｺﾞ</t>
  </si>
  <si>
    <t>森崎　泰介</t>
  </si>
  <si>
    <t>ﾓﾘｻｷ　ﾀｲｽｹ</t>
  </si>
  <si>
    <t>ｼﾊﾞｵ　ﾅｵｷ</t>
  </si>
  <si>
    <t>園田　航大</t>
  </si>
  <si>
    <t>ｿﾉﾀﾞ　ｺｳﾀ</t>
  </si>
  <si>
    <t>山名　英寿</t>
  </si>
  <si>
    <t>ﾔﾏﾅ　ﾋﾃﾞﾄｼ</t>
  </si>
  <si>
    <t>吉田　彬人</t>
  </si>
  <si>
    <t>ﾖｼﾀﾞ　ｱｷﾄ</t>
  </si>
  <si>
    <t>岡本　堅稔</t>
  </si>
  <si>
    <t>ｵｶﾓﾄ　ｹﾝﾄ</t>
  </si>
  <si>
    <t>右田　丈大</t>
  </si>
  <si>
    <t>ﾐｷﾞﾀ ﾀｹﾋﾛ</t>
  </si>
  <si>
    <t>吉田　啓人</t>
  </si>
  <si>
    <t>ﾖｼﾀﾞ　ﾋﾛﾄ</t>
  </si>
  <si>
    <t>若山　一毅</t>
  </si>
  <si>
    <t>ﾜｶﾔﾏ　ｲｯｷ</t>
  </si>
  <si>
    <t>中本　幸成</t>
  </si>
  <si>
    <t>ﾅｶﾓﾄ　ｺｳｾｲ</t>
  </si>
  <si>
    <t>西　駿風</t>
  </si>
  <si>
    <t>ﾆｼ　ｶｹﾙ</t>
  </si>
  <si>
    <t>恒松　優太</t>
  </si>
  <si>
    <t>ﾂﾈﾏﾂ　ﾕｳﾀ</t>
  </si>
  <si>
    <t>岩本　開渡</t>
  </si>
  <si>
    <t>ｲﾜﾓﾄ　ｶｲﾄ</t>
  </si>
  <si>
    <t>上村　陸斗</t>
  </si>
  <si>
    <t>ｳｴﾑﾗ　ﾘｸﾄ</t>
  </si>
  <si>
    <t>山下　大樹</t>
  </si>
  <si>
    <t>ﾔﾏｼﾀ　ﾀﾞｲｷ</t>
  </si>
  <si>
    <t>生森　滝也</t>
  </si>
  <si>
    <t>ｲｷﾓﾘ　ﾀｷﾔ</t>
  </si>
  <si>
    <t>尾方　陸矩</t>
  </si>
  <si>
    <t>ｵｶﾞﾀ　ﾘｸ</t>
  </si>
  <si>
    <t>愛甲　真都</t>
  </si>
  <si>
    <t>ｱｲｺｳ　ﾏｲﾄ</t>
  </si>
  <si>
    <t>長友　陽和太</t>
  </si>
  <si>
    <t>ﾅｶﾞﾄﾓ　ﾋﾅﾀ</t>
  </si>
  <si>
    <t>内山　友希</t>
  </si>
  <si>
    <t>ｳﾁﾔﾏ　ﾄﾓｷ</t>
  </si>
  <si>
    <t>ｸﾜｻｷ　ｶﾝﾀ</t>
  </si>
  <si>
    <t>ﾉｻﾞﾜ　ﾌﾐﾀｶ</t>
  </si>
  <si>
    <t>ﾖｼﾀﾞ　ｹｲｽｹ</t>
  </si>
  <si>
    <t>ｸﾛﾀﾞ　ﾕｳｷ</t>
  </si>
  <si>
    <t>雜賀　大賢</t>
  </si>
  <si>
    <t>ｻｲｶﾞ　ﾀﾞｲｹﾝ</t>
  </si>
  <si>
    <t>大島　慎一</t>
  </si>
  <si>
    <t>ｵｵｼﾏ　ｼﾝｲﾁ</t>
  </si>
  <si>
    <t>三嶋　康介</t>
  </si>
  <si>
    <t>ﾐｼﾏ　ｺｳｽｹ</t>
  </si>
  <si>
    <t>大野  浩輝</t>
  </si>
  <si>
    <t>ｵｵﾉ ｺｳｷ</t>
  </si>
  <si>
    <t>森山  竜斗</t>
  </si>
  <si>
    <t>ﾓﾘﾔﾏ ﾘｭｳﾄ</t>
  </si>
  <si>
    <t>深澤　健斗</t>
  </si>
  <si>
    <t>ﾌｶｻﾞﾜ ｹﾝﾄ</t>
  </si>
  <si>
    <t>嶋田　雄太郎</t>
  </si>
  <si>
    <t>ｼﾏﾀﾞ ﾕｳﾀﾛｳ</t>
  </si>
  <si>
    <t>濱本　寛人</t>
  </si>
  <si>
    <t>ﾊﾏﾓﾄ ﾋﾛﾄ</t>
  </si>
  <si>
    <t>齋藤  翔汰</t>
  </si>
  <si>
    <t>ｻｲﾄｳ ｼｮｳﾀ</t>
  </si>
  <si>
    <t>佐藤  昇太朗</t>
  </si>
  <si>
    <t>ｻﾄｳ ｼｮｳﾀﾛｳ</t>
  </si>
  <si>
    <t>白川　太一</t>
  </si>
  <si>
    <t>ｼﾗｶﾜ ﾀｲﾁ</t>
  </si>
  <si>
    <t>中尾　剛</t>
  </si>
  <si>
    <t>ﾅｶｵ ﾂﾖｼ</t>
  </si>
  <si>
    <t>内田　貫太郎</t>
  </si>
  <si>
    <t>ｳﾁﾀﾞ ｶﾝﾀﾛｳ</t>
  </si>
  <si>
    <t>久保　湧真</t>
  </si>
  <si>
    <t>ｸﾎﾞ ﾕｳﾏ</t>
  </si>
  <si>
    <t>下田　優真</t>
  </si>
  <si>
    <t>ｼﾓﾀﾞ ﾕｳｼﾝ</t>
  </si>
  <si>
    <t>嶌田  光希</t>
  </si>
  <si>
    <t>ｼﾏﾀﾞ ｺｳｷ</t>
  </si>
  <si>
    <t>端迫  駿汰</t>
  </si>
  <si>
    <t>ﾊｻｺ　ｼｭﾝﾀ</t>
  </si>
  <si>
    <t>奥村  慎之助</t>
  </si>
  <si>
    <t>ｵｸﾑﾗ ｼﾝﾉｽｹ</t>
  </si>
  <si>
    <t>古吉　弘和</t>
  </si>
  <si>
    <t>ｺﾖｼ　ﾋﾛｶｽﾞ</t>
  </si>
  <si>
    <t>八田　静真</t>
  </si>
  <si>
    <t>ﾊｯﾀ ｼｽﾞﾏ</t>
  </si>
  <si>
    <t>水原　拓登</t>
  </si>
  <si>
    <t>ﾐｽﾞﾊﾗ　ﾀｸﾄ</t>
  </si>
  <si>
    <t>濱田　蓮</t>
  </si>
  <si>
    <t>ﾊﾏﾀ　ﾞﾚﾝ</t>
  </si>
  <si>
    <t>荒牧　晟優</t>
  </si>
  <si>
    <t>ｱﾗﾏｷ　ｾｲﾕｳ</t>
  </si>
  <si>
    <t>森山　源氣</t>
  </si>
  <si>
    <t>ﾓﾘﾔﾏ　ｹﾞﾝｷ</t>
  </si>
  <si>
    <t>興梠　大夢</t>
  </si>
  <si>
    <t>ｺｳﾛｷ　ﾋﾛﾑ</t>
  </si>
  <si>
    <t>原口　敬一郎</t>
  </si>
  <si>
    <t>ﾊﾗｸﾞﾁ　ｹｲｲﾁﾛｳ</t>
  </si>
  <si>
    <t>興梠　将典</t>
  </si>
  <si>
    <t>ｺｳﾛｷ　ﾏｻﾉﾘ</t>
  </si>
  <si>
    <t>廣田　侑斗</t>
  </si>
  <si>
    <t>ﾋﾛﾀ　ﾕｳﾄ</t>
  </si>
  <si>
    <t>藤河　暉</t>
  </si>
  <si>
    <t>ﾌｼﾞｶﾜ　ｱｷﾗ</t>
  </si>
  <si>
    <t>ｱﾘﾑﾗ　ﾕｳｼﾝ</t>
  </si>
  <si>
    <t>ｼﾊﾞﾓﾄ　ﾀﾞｲｽｹ</t>
  </si>
  <si>
    <t>ｼﾓﾔﾏ　ﾏｻﾅﾘ</t>
  </si>
  <si>
    <t>ｽｷﾞﾔﾏ　ﾄﾓﾉﾘ</t>
  </si>
  <si>
    <t>鶴山　万智</t>
  </si>
  <si>
    <t>ﾂﾙﾔ　ﾏｻﾄ</t>
  </si>
  <si>
    <t>ﾅｶﾞﾔﾏ　ｹﾝﾄ</t>
  </si>
  <si>
    <t>松本　大輝</t>
  </si>
  <si>
    <t>ﾏﾂﾓﾄ　ﾀｲｷ</t>
  </si>
  <si>
    <t>ﾐｽﾞﾉ　ｹｲｺﾞ</t>
  </si>
  <si>
    <t>ﾏﾂﾅｶﾞ　ﾕｳｾｲ</t>
  </si>
  <si>
    <t>ﾅﾐﾓﾄ　ｼﾞｭﾝﾉｽｹ</t>
  </si>
  <si>
    <t>ﾖｼﾀﾞ　ｹｲﾄ</t>
  </si>
  <si>
    <t>ﾔﾏｸﾞﾁ　ﾕｳﾀﾞｲ</t>
  </si>
  <si>
    <t>内田　健成</t>
  </si>
  <si>
    <t>ｳﾁﾀﾞ　ｹﾝｾｲ</t>
  </si>
  <si>
    <t>ｼﾓﾀﾞ　ﾌｳﾏ</t>
  </si>
  <si>
    <t>ｲﾁﾑﾗ　ﾚﾝ</t>
  </si>
  <si>
    <t>竪野　瑠風</t>
  </si>
  <si>
    <t>ﾀﾃﾉ　ﾙｶ</t>
  </si>
  <si>
    <t>ｽｷﾞﾀ　ﾀｸﾐ</t>
  </si>
  <si>
    <t>ｲｼｵｶ　ﾕｳﾄ</t>
  </si>
  <si>
    <t>ｲﾏﾑﾗ　ｹﾞﾝｷ</t>
  </si>
  <si>
    <t>ﾌｼﾞｵｶ　ｶｽﾞﾄｼ</t>
  </si>
  <si>
    <t>ｸｻﾉ　ｺｳﾀ</t>
  </si>
  <si>
    <t>仁田水　竜太</t>
  </si>
  <si>
    <t>ﾆﾀﾐｽﾞ　ﾘｭｳﾀ</t>
  </si>
  <si>
    <t>荒牧　忍</t>
  </si>
  <si>
    <t>ｱﾗﾏｷ　ｼﾞﾝ</t>
  </si>
  <si>
    <t>藤岡　直樹</t>
  </si>
  <si>
    <t>ﾌｼﾞｵｶ　ﾅｵｷ</t>
  </si>
  <si>
    <t>大塚　裕登</t>
  </si>
  <si>
    <t>ｵｵﾂｶ ﾋﾛﾄ</t>
  </si>
  <si>
    <t>尾方　陽要</t>
  </si>
  <si>
    <t>ｵｶﾞﾀ ﾊﾙﾔ</t>
  </si>
  <si>
    <t>犬童　宏明</t>
  </si>
  <si>
    <t>ｲﾝﾄﾞｳ ｺｳﾒｲ</t>
  </si>
  <si>
    <t>山﨑　壮一朗</t>
  </si>
  <si>
    <t>ﾔﾏｻｷ ｿｳｲﾁﾛｳ</t>
  </si>
  <si>
    <t>矢野　貴嗣</t>
  </si>
  <si>
    <t>ﾔﾉ ﾀｶﾂｸﾞ</t>
  </si>
  <si>
    <t>溝辺 保希</t>
  </si>
  <si>
    <t>ﾐｿﾞﾍﾞ ﾎﾏﾚ</t>
  </si>
  <si>
    <t>大山田　永翔</t>
  </si>
  <si>
    <t>ｵｵﾔﾏﾀﾞ　ﾋｻﾄ</t>
  </si>
  <si>
    <t>鳥井　息吹</t>
  </si>
  <si>
    <t>ﾄﾘｲ　ｲﾌﾞｷ</t>
  </si>
  <si>
    <t>久我　純平</t>
  </si>
  <si>
    <t>ｸｶﾞ　ｼﾞｭﾝﾍﾟｲ</t>
  </si>
  <si>
    <t>宮鹿野　勇斗</t>
  </si>
  <si>
    <t>ﾐﾔｶﾞﾉ　ﾕｳﾄ</t>
  </si>
  <si>
    <t>平橋　蒼太</t>
  </si>
  <si>
    <t>ﾋﾗﾊｼ　ｿｳﾀ　</t>
  </si>
  <si>
    <t>永石　敬大</t>
  </si>
  <si>
    <t>ﾅｶﾞｲｼ　ﾊﾔﾄ</t>
  </si>
  <si>
    <t>今村　颯馬</t>
  </si>
  <si>
    <t>ｲﾏﾑﾗ　ｿｳﾏ</t>
  </si>
  <si>
    <t>笹野　大介</t>
  </si>
  <si>
    <t>ｻｻﾉ　ﾀﾞｲｽｹ</t>
  </si>
  <si>
    <t>星原　夢杜</t>
  </si>
  <si>
    <t>ﾋｼﾊﾗ　ﾕﾒﾄ</t>
  </si>
  <si>
    <t>平川　恵一朗</t>
  </si>
  <si>
    <t>ﾋﾗｶﾜ　ｹｲｲﾁﾛｳ</t>
  </si>
  <si>
    <t>猪上　満規</t>
  </si>
  <si>
    <t>ｲﾉｳｴ　ﾐﾂｷ</t>
  </si>
  <si>
    <t>谷脇　青空</t>
  </si>
  <si>
    <t>ﾀﾆﾜｷ　ｿﾗ</t>
  </si>
  <si>
    <t>ﾔﾏﾓﾄ　ﾀｶﾋﾛ</t>
  </si>
  <si>
    <t>山口　頌真</t>
  </si>
  <si>
    <t>ﾔﾏｸﾞﾁ　ｼｮｳﾏ</t>
  </si>
  <si>
    <t>椎葉　港翔</t>
  </si>
  <si>
    <t>ｼｲﾊﾞ  ﾐﾅﾄ</t>
  </si>
  <si>
    <t>黒木　勇磨</t>
  </si>
  <si>
    <t>ｸﾛｷﾞ　ﾕｳﾏ</t>
  </si>
  <si>
    <t>生田　裕喜</t>
  </si>
  <si>
    <t>ｲｸﾀ ﾕｳｷ</t>
  </si>
  <si>
    <t>岩川　智也</t>
  </si>
  <si>
    <t>ｲﾜｶﾜ ﾄﾓﾔ</t>
  </si>
  <si>
    <t>江夏　樹李</t>
  </si>
  <si>
    <t>ｴﾅﾂ ｼﾞｭﾘ</t>
  </si>
  <si>
    <t>迫田　航大</t>
  </si>
  <si>
    <t>ｻｺﾀﾞ ｺｳﾀﾞｲ</t>
  </si>
  <si>
    <t>中田　光</t>
  </si>
  <si>
    <t>ﾅｶﾀ　ﾋｶﾙ</t>
  </si>
  <si>
    <t>ｸﾘﾓﾄ ｼｮｳｺﾞ</t>
  </si>
  <si>
    <t>ｻｺﾀﾞ  ﾄﾜ</t>
  </si>
  <si>
    <t>佐々木　渉</t>
  </si>
  <si>
    <t>ｻｻｷ ｼｮｳ</t>
  </si>
  <si>
    <t>藤川　開史</t>
  </si>
  <si>
    <t>ﾌｼﾞｶﾜ ｶｲｼ</t>
  </si>
  <si>
    <t>福島　海心</t>
  </si>
  <si>
    <t>ﾌｸｼﾏ　ｶｲｼ</t>
  </si>
  <si>
    <t>小川　翼</t>
  </si>
  <si>
    <t>ｵｶﾞﾜ　ﾂﾊﾞｻ</t>
  </si>
  <si>
    <t>江﨑　健士郎</t>
  </si>
  <si>
    <t>ｴｻﾞｷ　ｹﾝｼﾛｳ</t>
  </si>
  <si>
    <t>太田　皓人</t>
  </si>
  <si>
    <t>ｵｵﾀ　ｱｷﾄ</t>
  </si>
  <si>
    <t>橋本　光世</t>
  </si>
  <si>
    <t>ﾊｼﾓﾄ　ｺｳｾｲ</t>
  </si>
  <si>
    <t>小山　倖生</t>
  </si>
  <si>
    <t>ｺﾔﾏ　ｺｳｾｲ</t>
  </si>
  <si>
    <t>坂本　東一朗</t>
  </si>
  <si>
    <t>ｻｶﾓﾄ　ﾄｳｲﾁﾛｳ</t>
  </si>
  <si>
    <t>渡邉　裕太</t>
  </si>
  <si>
    <t>ﾜﾀﾅﾍﾞ　ﾕｳﾀ</t>
  </si>
  <si>
    <t>猪口志　俊昂</t>
  </si>
  <si>
    <t>ﾁｮｸｼ　ﾄｼﾀｶ</t>
  </si>
  <si>
    <t>口脇　大誠</t>
  </si>
  <si>
    <t>ｸﾁﾜｷ　ﾀｲｾｲ</t>
  </si>
  <si>
    <t>永野　樹</t>
  </si>
  <si>
    <t>ﾅｶﾞﾉ　ｲﾂｷ</t>
  </si>
  <si>
    <t>岩永　教宏</t>
  </si>
  <si>
    <t>ｲﾜﾅｶﾞ　ﾀｶﾋﾛ</t>
  </si>
  <si>
    <t>山本　勇悟</t>
  </si>
  <si>
    <t>ﾔﾏﾓﾄ　ﾕｳｺﾞ</t>
  </si>
  <si>
    <t>椛木　翔太</t>
  </si>
  <si>
    <t>ｶﾊﾞｷ　ｼｮｳﾀ</t>
  </si>
  <si>
    <t>緒方　和馬</t>
  </si>
  <si>
    <t>ｵｶﾞﾀ ｶｽﾞﾏ</t>
  </si>
  <si>
    <t>ﾓﾄｼﾏ ｶｲ</t>
  </si>
  <si>
    <t>川上　大輝</t>
  </si>
  <si>
    <t>ｶﾜｶﾐ ﾋﾛｷ</t>
  </si>
  <si>
    <t>中田　武三四</t>
  </si>
  <si>
    <t>ﾅｶﾀ ﾑｻｼ</t>
  </si>
  <si>
    <t>西本　千尋</t>
  </si>
  <si>
    <t>ﾆｼﾓﾄ ﾁﾋﾛ</t>
  </si>
  <si>
    <t>山口　和義</t>
  </si>
  <si>
    <t>ﾔﾏｸﾞﾁ ｶｽﾞﾖｼ</t>
  </si>
  <si>
    <t>松岡　慶樹</t>
  </si>
  <si>
    <t>ﾏﾂｵｶ ﾖｼｷ</t>
  </si>
  <si>
    <t>市原　知樹</t>
  </si>
  <si>
    <t>ｲﾁﾊﾗ　ﾄﾓｷ</t>
  </si>
  <si>
    <t>岩下　瑠希</t>
  </si>
  <si>
    <t>ｲﾜｼﾀ　ﾙｷ</t>
  </si>
  <si>
    <t>渡邊　春樹</t>
  </si>
  <si>
    <t>ﾜﾀﾅﾍﾞ　ﾊﾙｷ</t>
  </si>
  <si>
    <t>村上　歩</t>
  </si>
  <si>
    <t>ﾑﾗｶﾐ　ｱﾕﾑ</t>
  </si>
  <si>
    <t>山部　徳康</t>
  </si>
  <si>
    <t>ﾔﾏﾍﾞ　ﾄｸﾔｽ</t>
  </si>
  <si>
    <t>ﾔﾁ ﾏｻｷ</t>
  </si>
  <si>
    <t>ｼﾞｮｳﾔﾏ ｹﾝｼﾝ</t>
  </si>
  <si>
    <t>ﾔﾏｸﾞﾁ ﾏﾅﾄ</t>
  </si>
  <si>
    <t>諌山　稜佳</t>
  </si>
  <si>
    <t>ｲｻﾔﾏ　ﾘｮｳｶ</t>
  </si>
  <si>
    <t>一谷　剛生</t>
  </si>
  <si>
    <t>ｲﾁﾀﾆ　ﾏｻｷ</t>
  </si>
  <si>
    <t>山内　優生</t>
  </si>
  <si>
    <t>ﾔﾏｳﾁ　ﾕｳｾｲ</t>
  </si>
  <si>
    <t>山内　基暉</t>
  </si>
  <si>
    <t>ﾔﾏｳﾁ　ﾓﾄｷ</t>
  </si>
  <si>
    <t>山内　悠矢</t>
  </si>
  <si>
    <t>ﾔﾏｳﾁ　ﾕｳﾔ</t>
  </si>
  <si>
    <t>唐田　大輝</t>
  </si>
  <si>
    <t>ｶﾗﾀ ﾀｲｷ</t>
  </si>
  <si>
    <t>梅田　李聖</t>
  </si>
  <si>
    <t>ｳﾒﾀﾞ ﾘｾｲ</t>
  </si>
  <si>
    <t>岩﨑　亘平</t>
  </si>
  <si>
    <t>ｲﾜｻｷ ｺｳﾍｲ</t>
  </si>
  <si>
    <t>吉岡　伸悟</t>
  </si>
  <si>
    <t>ﾖｼｵｶ ｼﾝｺﾞ</t>
  </si>
  <si>
    <t>平山　晃央</t>
  </si>
  <si>
    <t>ﾋﾗﾔﾏ　ｱｷｵ</t>
  </si>
  <si>
    <t>後藤　大輝</t>
  </si>
  <si>
    <t>ｺﾞﾄｳ　ﾀﾞｲｷ</t>
  </si>
  <si>
    <t>藤原　拓巳</t>
  </si>
  <si>
    <t>ﾌｼﾞﾜﾗ　ﾀｸﾐ</t>
  </si>
  <si>
    <t>木村　広樹</t>
  </si>
  <si>
    <t>ｷﾑﾗ　ﾋﾛｷ</t>
  </si>
  <si>
    <t>栗屋　大夢</t>
  </si>
  <si>
    <t>ｸﾘﾔ　ﾋﾛﾑ</t>
  </si>
  <si>
    <t>緒方　麗紋</t>
  </si>
  <si>
    <t>ｵｶﾞﾀ　ﾚﾓﾝ</t>
  </si>
  <si>
    <t>髙本　虹星</t>
  </si>
  <si>
    <t>ﾀｶﾓﾄ　ｺｳｾｲ</t>
  </si>
  <si>
    <t>峰　匡汰</t>
  </si>
  <si>
    <t>ﾐﾈ　ｷｮｳﾀ</t>
  </si>
  <si>
    <t>ｲﾉｳｴ ｱｲﾑ</t>
  </si>
  <si>
    <t>浦　龍馬</t>
  </si>
  <si>
    <t>ｳﾗ ﾘｮｳﾏ</t>
  </si>
  <si>
    <t>梅木　拓実</t>
  </si>
  <si>
    <t>ｳﾒｷ ﾀｸﾐ</t>
  </si>
  <si>
    <t>山﨑　朝陽</t>
  </si>
  <si>
    <t>ﾔﾏｻｷ ｱｻﾋ</t>
  </si>
  <si>
    <t>ﾅｶｵ ﾘｭｳｷ</t>
  </si>
  <si>
    <t>山﨑　天晴</t>
  </si>
  <si>
    <t>ﾔﾏｻｷ ﾃﾝｾｲ</t>
  </si>
  <si>
    <t>冨永　麟盛</t>
  </si>
  <si>
    <t>ﾄﾐﾅｶﾞ　ﾘﾝｾｲ</t>
  </si>
  <si>
    <t>田中　広樹</t>
  </si>
  <si>
    <t>ﾀﾅｶ　ﾋﾛｷ</t>
  </si>
  <si>
    <t>栗崎　青空</t>
  </si>
  <si>
    <t>ｸﾘｻｷ　ﾊﾙﾀｶ</t>
  </si>
  <si>
    <t>中川　連</t>
  </si>
  <si>
    <t>ﾅｶｶﾞﾜ　ﾚﾝ</t>
  </si>
  <si>
    <t>川附　佳陽</t>
  </si>
  <si>
    <t>ｶﾜﾂｷ　ﾖｼﾋ</t>
  </si>
  <si>
    <t>住吉　雄基</t>
  </si>
  <si>
    <t>ｽﾐﾖｼ　ﾕｳｷ</t>
  </si>
  <si>
    <t>島村　亮太</t>
  </si>
  <si>
    <t>ｼﾏﾑﾗ　ﾘｮｳﾀ</t>
  </si>
  <si>
    <t>山本　柊介　</t>
  </si>
  <si>
    <t>ﾔﾏﾓﾄ ｼｭｳｽｹ</t>
  </si>
  <si>
    <t>村上　未来</t>
  </si>
  <si>
    <t>ﾑﾗｶﾐ ﾐﾗｲ</t>
  </si>
  <si>
    <t>米　隼平</t>
  </si>
  <si>
    <t>ﾖﾈ ｼｭﾝﾍﾟｲ</t>
  </si>
  <si>
    <t>関本　成剛</t>
  </si>
  <si>
    <t>ｾｷﾓﾄ ｾｲｺﾞｳ</t>
  </si>
  <si>
    <t>中神　陸人</t>
  </si>
  <si>
    <t>ﾅｶｶﾞﾐ ﾘｸﾄ</t>
  </si>
  <si>
    <t>上田　碧</t>
  </si>
  <si>
    <t>ｳｴﾀﾞ ｱｵｲ</t>
  </si>
  <si>
    <t>吉永　翔</t>
  </si>
  <si>
    <t>ﾖｼﾅｶﾞ ｼｮｳ</t>
  </si>
  <si>
    <t>奥村　一輝</t>
  </si>
  <si>
    <t>ｵｸﾑﾗ ｶｽﾞｷ</t>
  </si>
  <si>
    <t>武内　洸樹</t>
  </si>
  <si>
    <t>ﾀｹｳﾁ ｺｳｷ</t>
  </si>
  <si>
    <t>脇本　敦</t>
  </si>
  <si>
    <t>ﾜｷﾓﾄ ｱﾂｼ</t>
  </si>
  <si>
    <t>地下　瀬奈</t>
  </si>
  <si>
    <t>ｼﾞｹﾞ ｾﾅ</t>
  </si>
  <si>
    <t>檜前　雄史</t>
  </si>
  <si>
    <t>ﾋﾉｸﾏ ﾕｳｼ</t>
  </si>
  <si>
    <t>ﾀｹﾓﾄ ﾋﾘｭｳ</t>
  </si>
  <si>
    <t>ﾊﾏｼﾞ ﾕｳｾｲ</t>
  </si>
  <si>
    <t>ｶﾄｳ ｼｭｳﾀ</t>
  </si>
  <si>
    <t>ﾀｹｻﾞｷ ｶｽﾞｷ</t>
  </si>
  <si>
    <t>ｵﾀﾞ ﾀﾞｲﾁ</t>
  </si>
  <si>
    <t>ﾂｼﾀﾞ ｲﾂｷ</t>
  </si>
  <si>
    <t>ﾌﾙｸﾞﾁ ｼｮｳｲﾁ</t>
  </si>
  <si>
    <t>松本　友樹</t>
  </si>
  <si>
    <t>ﾏﾂﾓﾄ ﾕｳｷ</t>
  </si>
  <si>
    <t>徳増　竜征</t>
  </si>
  <si>
    <t>ﾄｸﾏｽ ﾘｭｳｾｲ</t>
  </si>
  <si>
    <t>南　朝陽</t>
  </si>
  <si>
    <t>ﾐﾅﾐ ｱｻﾋ</t>
  </si>
  <si>
    <t>川原　朱珠</t>
  </si>
  <si>
    <t>ｶﾜﾊﾗ ｼﾞｭﾘﾝ</t>
  </si>
  <si>
    <t>廣田　真一</t>
  </si>
  <si>
    <t>ﾋﾛﾀ ｼﾝｲﾁ</t>
  </si>
  <si>
    <t>森　大志</t>
  </si>
  <si>
    <t>ﾓﾘ ﾀｲｼ</t>
  </si>
  <si>
    <t>明日　秀太朗</t>
  </si>
  <si>
    <t>ｱｹﾋ ｼｭｳﾀﾛｳ</t>
  </si>
  <si>
    <t>滝本　瑛隼</t>
  </si>
  <si>
    <t>ﾀｷﾓﾄ ｴｲﾄ</t>
  </si>
  <si>
    <t>本山　壮彦</t>
  </si>
  <si>
    <t>ﾓﾄﾔﾏ ｱｷﾋｺ</t>
  </si>
  <si>
    <t>柿内　祐太</t>
  </si>
  <si>
    <t>ｶｷｳﾁ ﾕｳﾀ</t>
  </si>
  <si>
    <t>中村　優斗</t>
  </si>
  <si>
    <t>ﾅｶﾑﾗ ﾏｻﾄ</t>
  </si>
  <si>
    <t>井手上　大翔</t>
  </si>
  <si>
    <t>ｲﾃﾞｶﾞﾐ ﾋﾛﾄ</t>
  </si>
  <si>
    <t>松島　流星</t>
  </si>
  <si>
    <t>ﾏﾂｼﾏ ﾘｭｳｾｲ</t>
  </si>
  <si>
    <t>小夏　亜優斗</t>
  </si>
  <si>
    <t>ｺﾅﾂ ｱﾕﾄ</t>
  </si>
  <si>
    <t>松岡　朔生</t>
  </si>
  <si>
    <t>ﾏﾂｵｶ ｻｸﾐ</t>
  </si>
  <si>
    <t>井芹　大生</t>
  </si>
  <si>
    <t>ｲｾﾘ ﾀｲｾｲ</t>
  </si>
  <si>
    <t>土口　晴稀</t>
  </si>
  <si>
    <t>ﾂﾁｸﾞﾁ ﾊﾙｷ</t>
  </si>
  <si>
    <t>宮﨑　謙太</t>
  </si>
  <si>
    <t>ﾐﾔｻﾞｷ ｹﾝﾀ</t>
  </si>
  <si>
    <t>桃園　恵勢</t>
  </si>
  <si>
    <t>ﾓﾓｿﾞﾉ ｹｲｾｲ</t>
  </si>
  <si>
    <t>中山　敬</t>
  </si>
  <si>
    <t>ﾅｶﾔﾏ ﾀｶｼ</t>
  </si>
  <si>
    <t>川﨑　琢翔</t>
  </si>
  <si>
    <t>ｶﾜｻｷ ﾀｸﾄ</t>
  </si>
  <si>
    <t>興梠　駿哉</t>
  </si>
  <si>
    <t>ｺｳﾛｷﾞ ｼｭﾝﾔ</t>
  </si>
  <si>
    <t>益田　健匠</t>
  </si>
  <si>
    <t>ﾏｽﾀﾞ ｹﾝｼｮｳ</t>
  </si>
  <si>
    <t>飯干　綾介</t>
  </si>
  <si>
    <t>ｲｲﾎｼ ﾘｮｳｽｹ</t>
  </si>
  <si>
    <t>西村　修磨</t>
  </si>
  <si>
    <t>ﾆｼﾑﾗ ｼｭｳﾏ</t>
  </si>
  <si>
    <t>松岡　柊磨</t>
  </si>
  <si>
    <t>ﾏﾂｵｶ ｼｭｳﾏ</t>
  </si>
  <si>
    <t>ｲﾜﾀ ﾘｭｳｾｲ</t>
  </si>
  <si>
    <t>ﾐﾔｵ ｺｳｽｹ</t>
  </si>
  <si>
    <t>ﾑﾗｶｲ ｶｲﾄ</t>
  </si>
  <si>
    <t>ｷｳﾗ ｱｲﾄ</t>
  </si>
  <si>
    <t>成松　昇悟</t>
  </si>
  <si>
    <t>ﾅﾘﾏﾂ ｼｮｳｺﾞ</t>
  </si>
  <si>
    <t>松川　楓也</t>
  </si>
  <si>
    <t>ﾏﾂｶﾜ ﾌｳﾔ</t>
  </si>
  <si>
    <t>東　栞多</t>
  </si>
  <si>
    <t>ﾋｶﾞｼ　ｶﾝﾀ</t>
  </si>
  <si>
    <t>岩下　冠太</t>
  </si>
  <si>
    <t>ｲﾜｼﾀ　ｶﾝﾀ</t>
  </si>
  <si>
    <t>田中　魁飛</t>
  </si>
  <si>
    <t>ﾀﾅｶ　ｶｲﾄ</t>
  </si>
  <si>
    <t>田村　拓己</t>
  </si>
  <si>
    <t>ﾀﾑﾗ　ﾀｸﾐ</t>
  </si>
  <si>
    <t>徳淵　一也</t>
  </si>
  <si>
    <t>ﾄｸﾌﾞﾁ　ｶｽﾞﾔ</t>
  </si>
  <si>
    <t>松野　拓真</t>
  </si>
  <si>
    <t>ﾏﾂﾉ　ﾀｸﾏ</t>
  </si>
  <si>
    <t>ﾌｼﾞｵｶ　ﾂﾊﾞｻ</t>
  </si>
  <si>
    <t>ｴｻｷ　ﾐｽﾞｷ</t>
  </si>
  <si>
    <t>ﾅｶﾞﾋﾛ　ｺｳﾀﾛｳ</t>
  </si>
  <si>
    <t>ｳｲｹ　ﾕｳｷ</t>
  </si>
  <si>
    <t>ｵｵﾆｼ　ｹｲｺﾞ</t>
  </si>
  <si>
    <t>ﾐﾎ　ﾘﾝﾄ</t>
  </si>
  <si>
    <t>ﾅｶｶﾞﾜ　ｹｲｲﾁ</t>
  </si>
  <si>
    <t>ﾜｶｽｷﾞ　ｹｲﾀ</t>
  </si>
  <si>
    <t>ｳﾁﾉ　ﾘｸ</t>
  </si>
  <si>
    <t>ﾐｽﾞﾏ　ｿｳｽｹ</t>
  </si>
  <si>
    <t>ﾀｶｻｷ　ﾚﾝﾄ</t>
  </si>
  <si>
    <t>ｵｶｻﾞｷ　ｹﾝﾀ</t>
  </si>
  <si>
    <t>廣瀨　優人</t>
  </si>
  <si>
    <t>ﾋﾛｾ　ﾕｳﾄ</t>
  </si>
  <si>
    <t>安達　靖将</t>
  </si>
  <si>
    <t>ｱﾀﾞﾁ　ﾔｽﾏｻ</t>
  </si>
  <si>
    <t>髙山　響</t>
  </si>
  <si>
    <t>ﾀｶﾔﾏ　ﾋﾋﾞｷ</t>
  </si>
  <si>
    <t>本田　宏輝</t>
  </si>
  <si>
    <t>ﾎﾝﾀﾞ　ﾋﾛｷ</t>
  </si>
  <si>
    <t>ﾓﾘ　ﾏｻﾄｼ</t>
  </si>
  <si>
    <t>ｲﾄｳ　ﾕｳﾔ</t>
  </si>
  <si>
    <t>ｲﾅｵ　ﾐｽﾞﾎ</t>
  </si>
  <si>
    <t>ﾔﾏﾓﾄ　ｼﾝﾔ</t>
  </si>
  <si>
    <t>ｳﾒｶﾜ　ｼｭﾝ</t>
  </si>
  <si>
    <t>ﾏﾂﾓﾄ　ｺｳﾀﾛｳ</t>
  </si>
  <si>
    <t>ｾｶﾞﾀ　ｹｲ</t>
  </si>
  <si>
    <t>ﾐﾔｻﾞｷ　ｼｭﾝ</t>
  </si>
  <si>
    <t>ﾔﾏｶﾜ　ﾀｸﾏ</t>
  </si>
  <si>
    <t>ｲﾃﾞｵ　ｲｵﾘ</t>
  </si>
  <si>
    <t>ｵｵﾀ　ｲﾌﾞｷ</t>
  </si>
  <si>
    <t>ｼﾝﾊﾞﾗ　ﾔﾏﾄ</t>
  </si>
  <si>
    <t>城丸 真人</t>
  </si>
  <si>
    <t>ｼﾛﾏﾙ ﾏｻﾄ</t>
  </si>
  <si>
    <t>中島　陵</t>
  </si>
  <si>
    <t>ﾅｶｼﾏ ﾘｮｳ</t>
  </si>
  <si>
    <t>榮　翔也</t>
  </si>
  <si>
    <t>ｻｶｴ　ｼｮｳﾔ</t>
  </si>
  <si>
    <t>嶋﨑 涼介</t>
  </si>
  <si>
    <t>ｼﾏｻｷ ﾘｮｳｽｹ</t>
  </si>
  <si>
    <t>手嶋 涼</t>
  </si>
  <si>
    <t>ﾃｼﾏ ﾘｮｳ</t>
  </si>
  <si>
    <t>松山　直央</t>
  </si>
  <si>
    <t>築嶋　亮</t>
  </si>
  <si>
    <t>山口　晃汰</t>
  </si>
  <si>
    <t>ｶﾅﾓﾘ　ｶﾝﾀ</t>
  </si>
  <si>
    <t>ﾂﾀﾓﾄ　ｲﾌﾞｷ</t>
  </si>
  <si>
    <t>ﾏｴｼﾏ　ｾｲﾔ</t>
  </si>
  <si>
    <t>ﾑﾗﾔﾏ　ｼｮｳﾀﾛｳ</t>
  </si>
  <si>
    <t>ﾔﾏｳﾁ　ﾕﾒﾐ</t>
  </si>
  <si>
    <t>ﾔﾏﾀﾞ　ｶｲ</t>
  </si>
  <si>
    <t>ﾖｼﾀﾞ ﾌｳﾀ</t>
  </si>
  <si>
    <t>久保田　健太</t>
  </si>
  <si>
    <t>ｸﾎﾞﾀ　ｹﾝﾀ</t>
  </si>
  <si>
    <t>村本 天青</t>
  </si>
  <si>
    <t>ﾑﾗﾓﾄ　ﾃﾝｾｲ</t>
  </si>
  <si>
    <t>山口　雄大</t>
  </si>
  <si>
    <t>ｱｷﾀ　ｼｮｳ</t>
  </si>
  <si>
    <t>甲斐　拓真</t>
  </si>
  <si>
    <t>河津　勇飛</t>
  </si>
  <si>
    <t>カワヅ　ユウト</t>
  </si>
  <si>
    <t>北里　和真</t>
  </si>
  <si>
    <t>佐藤　勝成</t>
  </si>
  <si>
    <t>佐藤　隆稀</t>
  </si>
  <si>
    <t>時松　光平</t>
  </si>
  <si>
    <t>日野　虎太郎</t>
  </si>
  <si>
    <t>宮﨑　総士</t>
  </si>
  <si>
    <t>髙野　源輝</t>
  </si>
  <si>
    <t>野口　駿太郎</t>
  </si>
  <si>
    <t>口　凌拓</t>
  </si>
  <si>
    <t>渡邉　宏一</t>
  </si>
  <si>
    <t>渡邉　健人</t>
  </si>
  <si>
    <t>ﾜﾀﾅﾍﾞ　ｹﾝﾄ</t>
  </si>
  <si>
    <t>松本　颯太</t>
  </si>
  <si>
    <t>ﾏﾂﾓﾄ　ｿｳﾀ</t>
  </si>
  <si>
    <t>黒山　翔真</t>
  </si>
  <si>
    <t>ｸﾛﾔﾏ　ｼｮｳﾏ</t>
  </si>
  <si>
    <t>ﾌﾙｼｮｳ ﾋﾄｼ</t>
  </si>
  <si>
    <t>大塚  涼平</t>
  </si>
  <si>
    <t>ｵｵﾂｶ ﾘｮｳﾍｲ</t>
  </si>
  <si>
    <t>上田　健翔</t>
  </si>
  <si>
    <t>ｳｴﾀﾞ ｹﾝﾄ</t>
  </si>
  <si>
    <t>志垣　歩</t>
  </si>
  <si>
    <t>ｼｶﾞｷ ｱﾕﾑ</t>
  </si>
  <si>
    <t>今村　天斗</t>
  </si>
  <si>
    <t>ｲﾏﾑﾗ ﾀｶﾄ</t>
  </si>
  <si>
    <t>牧野　一朗</t>
  </si>
  <si>
    <t>ﾏｷﾉ ｲﾁﾛｳ</t>
  </si>
  <si>
    <t>上田　湧大</t>
  </si>
  <si>
    <t>ｳｴﾀﾞ ﾕｳﾀ</t>
  </si>
  <si>
    <t>新屋　雄太</t>
  </si>
  <si>
    <t>ｼﾝﾔ ﾕｳﾀ</t>
  </si>
  <si>
    <t>山田　大哉</t>
  </si>
  <si>
    <t>ﾔﾏﾀﾞ ﾀﾞｲﾔ</t>
  </si>
  <si>
    <t>小川　啓吾</t>
  </si>
  <si>
    <t>ｵｶﾞﾜ　ｹｲｺﾞ</t>
  </si>
  <si>
    <t>嶽本　優翔</t>
  </si>
  <si>
    <t>ﾀｹﾓﾄ　ﾕｳﾄ</t>
  </si>
  <si>
    <t>谷川　公章</t>
  </si>
  <si>
    <t>ﾀﾆｶﾞﾜ　ｺｳｼｮｳ</t>
  </si>
  <si>
    <t>那須　大成</t>
  </si>
  <si>
    <t>ﾅｽ　ﾀｲｾｲ</t>
  </si>
  <si>
    <t>西　輝久</t>
  </si>
  <si>
    <t>ﾆｼ　ﾃﾙﾋｻ</t>
  </si>
  <si>
    <t>上村　伊織</t>
  </si>
  <si>
    <t>ｳｴﾑﾗ　ｲｵﾘ</t>
  </si>
  <si>
    <t>川俣　憧人</t>
  </si>
  <si>
    <t>ｶﾜﾏﾀ　ｼｮｳﾄ</t>
  </si>
  <si>
    <t>黒肥地　昴志</t>
  </si>
  <si>
    <t>ｸﾛﾋｼﾞ　ｺｳｼ</t>
  </si>
  <si>
    <t>田部　優志</t>
  </si>
  <si>
    <t>ﾀﾍﾞ　ﾕｳｼ</t>
  </si>
  <si>
    <t>中田　翔</t>
  </si>
  <si>
    <t>ﾅｶﾀ　ｼｮｳ</t>
  </si>
  <si>
    <t>野々原　佑也</t>
  </si>
  <si>
    <t>ﾉﾉﾊﾗ　ﾕｳﾔ</t>
  </si>
  <si>
    <t>橋本　玲</t>
  </si>
  <si>
    <t>ﾊｼﾓﾄ　ﾚｲ</t>
  </si>
  <si>
    <t>山口　烈</t>
  </si>
  <si>
    <t>ﾔﾏｸﾞﾁ　ﾚﾂ</t>
  </si>
  <si>
    <t>一村　陸斗</t>
  </si>
  <si>
    <t>ｲﾁﾑﾗ　ﾘｸﾄ</t>
  </si>
  <si>
    <t>上村　祥太</t>
  </si>
  <si>
    <t>ｳｴﾑﾗ　ｼｮｳﾀ</t>
  </si>
  <si>
    <t>下田　龍之介</t>
  </si>
  <si>
    <t>ｼﾓﾀﾞ　ﾘｭｳﾉｽｹ</t>
  </si>
  <si>
    <t>原田　興弥</t>
  </si>
  <si>
    <t>ﾊﾗﾀﾞ　ｷｮｳﾔ</t>
  </si>
  <si>
    <t>宮崎　雄大</t>
  </si>
  <si>
    <t>ﾐﾔｻﾞｷ　ﾕｳﾀﾞｲ</t>
  </si>
  <si>
    <t>大田　遥斗</t>
  </si>
  <si>
    <t>ｵｵﾀ　ﾊﾙﾄ</t>
  </si>
  <si>
    <t>緒方　竜巳</t>
  </si>
  <si>
    <t>ｵｶﾞﾀ　ﾀﾂﾐ</t>
  </si>
  <si>
    <t>甲斐　颯人</t>
  </si>
  <si>
    <t>ｶｲ　ﾊﾔﾄ</t>
  </si>
  <si>
    <t>平江　俊介</t>
  </si>
  <si>
    <t>ﾋﾗｴ　ｼｭﾝｽｹ</t>
  </si>
  <si>
    <t>山口　宙</t>
  </si>
  <si>
    <t>ﾔﾏｸﾞﾁ　ｿﾗ</t>
  </si>
  <si>
    <t>森山　裕雅</t>
  </si>
  <si>
    <t>ﾓﾘﾔﾏ　ﾕｳｶﾞ</t>
  </si>
  <si>
    <t>原田　明都夢</t>
  </si>
  <si>
    <t>ﾊﾗﾀﾞ　ｱﾄﾑ</t>
  </si>
  <si>
    <t>千々岩　寿</t>
  </si>
  <si>
    <t>ﾁﾁﾞｲﾜ　ﾋｻｼ</t>
  </si>
  <si>
    <t>窪田　大輝</t>
  </si>
  <si>
    <t>ｸﾎﾞﾀ　ﾀﾞｲｷ</t>
  </si>
  <si>
    <t>前田　璃久澄</t>
  </si>
  <si>
    <t>ﾏｴﾀﾞ　ﾘｸﾄ</t>
  </si>
  <si>
    <t>宮田　成永</t>
  </si>
  <si>
    <t>ﾐﾔﾀ　ﾅﾘﾄ</t>
  </si>
  <si>
    <t>倉本　優斗</t>
  </si>
  <si>
    <t>ｸﾗﾓﾄ　ﾕｳﾄ</t>
  </si>
  <si>
    <t>原田　明鷹</t>
  </si>
  <si>
    <t>ﾊﾗﾀﾞ　ﾐｵ</t>
  </si>
  <si>
    <t>前田　海斗</t>
  </si>
  <si>
    <t>ﾏｴﾀﾞ　ｶｲﾄ</t>
  </si>
  <si>
    <t>蓑田　航平</t>
  </si>
  <si>
    <t>ﾐﾉﾀﾞ　ｺｳﾍｲ</t>
  </si>
  <si>
    <t>大川　誠</t>
  </si>
  <si>
    <t>ｵｵｶﾜ　ﾏｺﾄ</t>
  </si>
  <si>
    <t>川﨑　浩雅</t>
  </si>
  <si>
    <t>ｶﾜｻｷ　ｺｳｶﾞ</t>
  </si>
  <si>
    <t>岡部　宏斗</t>
  </si>
  <si>
    <t>ｵｶﾍﾞ　ﾋﾛﾄ</t>
  </si>
  <si>
    <t>ｼﾊﾞｵ　ｶｽﾞｷ</t>
  </si>
  <si>
    <t>ﾂﾁﾓﾄ ｼｭｳﾀ</t>
  </si>
  <si>
    <t>ｺﾞﾛｳﾏﾙ ｱﾂｼ</t>
  </si>
  <si>
    <t>ﾐﾔﾀ ﾋｶﾙ</t>
  </si>
  <si>
    <t>黒田 丈晴</t>
  </si>
  <si>
    <t>ｸﾛﾀﾞ ﾀｹﾊﾙ</t>
  </si>
  <si>
    <t>小佐井 悠馬</t>
  </si>
  <si>
    <t>ｺｻｲ ﾕｳﾏ</t>
  </si>
  <si>
    <t>米野 寿真</t>
  </si>
  <si>
    <t>ｺﾒﾉ ｶｽﾞﾏ</t>
  </si>
  <si>
    <t>境田 喬一</t>
  </si>
  <si>
    <t>ｻｶｲﾀﾞ ｷｮｳｲﾁ</t>
  </si>
  <si>
    <t>中村 郁斗</t>
  </si>
  <si>
    <t>ﾅｶﾑﾗ ﾌﾐﾄ</t>
  </si>
  <si>
    <t>前田 歓太郎</t>
  </si>
  <si>
    <t>ﾏｴﾀﾞ ｶﾝﾀﾛｳ</t>
  </si>
  <si>
    <t>向坂 大輝</t>
  </si>
  <si>
    <t>ﾑｺｳｻﾞｶ ﾀｲｷ</t>
  </si>
  <si>
    <t>横手 大翔</t>
  </si>
  <si>
    <t>ﾖｺﾃ ﾋﾛﾄ</t>
  </si>
  <si>
    <t>田村　恋斗</t>
  </si>
  <si>
    <t>ﾀﾑﾗ　ﾚﾝﾄ</t>
  </si>
  <si>
    <t>ｲﾉｳｴ　ﾕｳｷ</t>
  </si>
  <si>
    <t>ｶｲ　ｼｮｳﾀ</t>
  </si>
  <si>
    <t>ｸﾘﾊﾗ　ﾄﾓﾔ</t>
  </si>
  <si>
    <t>ﾀｶﾓﾄ　ﾋｶﾘ</t>
  </si>
  <si>
    <t>ｲﾉｳｴ　ﾀｸﾙ</t>
  </si>
  <si>
    <t>ｻｻｷ　ｼｭﾝｽｹ</t>
  </si>
  <si>
    <t>ｻﾄｳ　ｺｳｷ</t>
  </si>
  <si>
    <t>ﾀﾅｶ　ｶﾂﾉﾘ</t>
  </si>
  <si>
    <t>ﾅｶﾞﾀ　ﾕｳｼｭﾝ</t>
  </si>
  <si>
    <t>ﾊﾗｼﾏ　ﾀｲｷ</t>
  </si>
  <si>
    <t>上野　 奎吾</t>
  </si>
  <si>
    <t>ｳｴﾉ  ｹｲｺﾞ</t>
  </si>
  <si>
    <t>伊豆　涼哉</t>
  </si>
  <si>
    <t>ｲｽﾞ　ﾘｮｳﾔ</t>
  </si>
  <si>
    <t>二宮　幸大</t>
  </si>
  <si>
    <t>ﾆﾉﾐﾔ ｺｳﾀ</t>
  </si>
  <si>
    <t>中口　智尭</t>
  </si>
  <si>
    <t>ﾅｶｸﾞﾁ　ﾁｱｷ</t>
  </si>
  <si>
    <t>北里　涼夢</t>
  </si>
  <si>
    <t>ｷﾀｻﾞﾄ　ｽｽﾞﾑ</t>
  </si>
  <si>
    <t>ｽｷﾞﾀ　ｶｽﾞﾏｻ</t>
  </si>
  <si>
    <t>知里口　葉</t>
  </si>
  <si>
    <t>ﾁﾘｸﾞﾁ　ﾖｳ</t>
  </si>
  <si>
    <t>野田　弘志</t>
  </si>
  <si>
    <t>ﾉﾀﾞ　ﾋﾛｼ</t>
  </si>
  <si>
    <t>ﾎﾝﾀﾞ　ｺｳﾀﾞｲ</t>
  </si>
  <si>
    <t>ﾔﾏｸﾞﾁ　ｶｲ</t>
  </si>
  <si>
    <t>ｳｴﾀﾞ　ﾓﾄﾏｻ</t>
  </si>
  <si>
    <t>ｵｵﾀ　ｺｳｾｲ</t>
  </si>
  <si>
    <t>ｸﾛﾀﾞ　ﾕｳﾄ</t>
  </si>
  <si>
    <t>ﾂｸﾞﾁ　ﾀﾞｲﾄ</t>
  </si>
  <si>
    <t>ﾅｶｼﾏ　ﾀﾂﾔ</t>
  </si>
  <si>
    <t>ﾅｶﾑﾗ　ﾋﾅﾀ</t>
  </si>
  <si>
    <t>ﾏｴｻﾞｷ　ｶｽﾞｷ</t>
  </si>
  <si>
    <t>ﾏﾂｴ　ｺｳﾀ</t>
  </si>
  <si>
    <t>ﾏﾂｵｶ　ﾀｶﾋﾛ</t>
  </si>
  <si>
    <t>ｵｵﾀ　ｷｮｳﾍｲ</t>
  </si>
  <si>
    <t>ﾀﾁﾔﾏ　ｺｳﾀ</t>
  </si>
  <si>
    <t>ﾊﾗｸﾞﾁ　ｾｲﾄ</t>
  </si>
  <si>
    <t>ﾏﾂﾓﾄ　ｱﾂﾔ</t>
  </si>
  <si>
    <t>松本　大河</t>
  </si>
  <si>
    <t>ﾏﾂﾓﾄ　ﾀｳｶﾞ</t>
  </si>
  <si>
    <t>ﾔﾏﾓﾄ　ﾖｼｷ</t>
  </si>
  <si>
    <t>ﾖｼﾀﾞ　ｲﾌﾞｷ</t>
  </si>
  <si>
    <t>ﾜｷﾔﾏ　ｹｲﾀ</t>
  </si>
  <si>
    <t>岩本　　明</t>
  </si>
  <si>
    <t>ｲﾜﾓﾄ　ｱｷﾗ</t>
  </si>
  <si>
    <t>ｶﾜﾆｼ　ﾕｳ</t>
  </si>
  <si>
    <t>ｷﾀﾉ　ﾕｳﾄ</t>
  </si>
  <si>
    <t>ｸﾛﾋｼﾞ　ﾏｻﾄ</t>
  </si>
  <si>
    <t>ｺﾔﾅｷﾞ　ｼﾝﾔ</t>
  </si>
  <si>
    <t>ﾅﾘｷﾖ　ｺｳﾀ</t>
  </si>
  <si>
    <t>ﾋﾗﾉ　ｼｮｳｺﾞ</t>
  </si>
  <si>
    <t>正留　　錬</t>
  </si>
  <si>
    <t>ﾏｻﾄﾞﾒ　ﾚﾝ</t>
  </si>
  <si>
    <t>遠山　和希</t>
  </si>
  <si>
    <t>ﾄｵﾔﾏ ｶｽﾞｷ</t>
  </si>
  <si>
    <t>古谷　優心</t>
  </si>
  <si>
    <t>ﾌﾙﾔ ﾕｳｼﾝ</t>
  </si>
  <si>
    <t>品川　慧</t>
  </si>
  <si>
    <t>ｼﾅｶﾞﾜ ｹｲ</t>
  </si>
  <si>
    <t>吉村　優成</t>
  </si>
  <si>
    <t>ﾖｼﾑﾗ ﾕｳｾｲ</t>
  </si>
  <si>
    <t>緒方　拓人</t>
  </si>
  <si>
    <t>ｵｶﾞﾀ ﾀｸﾄ</t>
  </si>
  <si>
    <t>森田　修斗</t>
  </si>
  <si>
    <t>ﾓﾘﾀ ｼｭｳﾄ</t>
  </si>
  <si>
    <t>山内　貴暁</t>
  </si>
  <si>
    <t>ﾔﾏｳﾁ ﾀｶｱｷ</t>
  </si>
  <si>
    <t>松村　直輝</t>
  </si>
  <si>
    <t>ﾏﾂﾑﾗ ﾅｵｷ</t>
  </si>
  <si>
    <t>阿田　健斗</t>
  </si>
  <si>
    <t>ｱﾀﾞ ｹﾝﾄ</t>
  </si>
  <si>
    <t>古澤　希海</t>
  </si>
  <si>
    <t>ﾌﾙｻﾜ ﾉｿﾞﾐ</t>
  </si>
  <si>
    <t>宮本　泰志</t>
  </si>
  <si>
    <t>ﾐﾔﾓﾄ ﾀﾞｲｼﾝ</t>
  </si>
  <si>
    <t>花田　大和</t>
  </si>
  <si>
    <t>ﾊﾅﾀﾞ ﾔﾏﾄ</t>
  </si>
  <si>
    <t>ﾅｶｼﾏ ｿｳｹﾝ</t>
  </si>
  <si>
    <t>ﾌｸｲ ﾀｸﾐ</t>
  </si>
  <si>
    <t>ﾔﾏｸﾞﾁ ﾂｷﾄ</t>
  </si>
  <si>
    <t>ﾋﾛｾ ｺｳﾀ</t>
  </si>
  <si>
    <t>ﾄﾖﾀﾞ ｼｮｳｴｲ</t>
  </si>
  <si>
    <t>ﾄﾖﾀﾞ ﾀｶﾋﾛ</t>
  </si>
  <si>
    <t>ｲｹﾀﾞ ｿｳﾀﾂ</t>
  </si>
  <si>
    <t>ﾆｼﾑﾗ ｶｲｼﾝ</t>
  </si>
  <si>
    <t>ﾌﾁｶﾞﾐ ﾅｵ</t>
  </si>
  <si>
    <t>ﾀﾙﾐｽﾞ ｺﾀﾛｳ</t>
  </si>
  <si>
    <t>川野　友飛</t>
  </si>
  <si>
    <t>ｶﾜﾉ ﾕｳﾋ</t>
  </si>
  <si>
    <t>渡辺　拓人</t>
  </si>
  <si>
    <t>ﾜﾀﾅﾍﾞ ﾀｸﾄ</t>
  </si>
  <si>
    <t>青木　裕哉</t>
  </si>
  <si>
    <t>ｱｵｷ ﾕｳﾔ</t>
  </si>
  <si>
    <t>樋口　大成</t>
  </si>
  <si>
    <t>ﾋｸﾞﾁ ﾀｲｾｲ</t>
  </si>
  <si>
    <t>林田　脩己</t>
  </si>
  <si>
    <t>ﾊﾔｼﾀﾞ ﾕｳｷ</t>
  </si>
  <si>
    <t>有働　悠生</t>
  </si>
  <si>
    <t>ｳﾄﾞｳ ﾕｳ</t>
  </si>
  <si>
    <t>靏　旭陽</t>
  </si>
  <si>
    <t>ﾂﾙ ｱｻﾋ</t>
  </si>
  <si>
    <t>山﨑　太雅</t>
  </si>
  <si>
    <t>ﾔﾏｻｷ ﾀｲｶﾞ</t>
  </si>
  <si>
    <t>山下　凌矢</t>
  </si>
  <si>
    <t>ﾔﾏｼﾀ ﾘｮｳﾔ</t>
  </si>
  <si>
    <t>鶴　亮太</t>
  </si>
  <si>
    <t>ﾂﾙ ﾘｮｳﾀ</t>
  </si>
  <si>
    <t>渕上　晴雄</t>
  </si>
  <si>
    <t>ﾌﾁｶﾞﾐ ﾊﾙｵ</t>
  </si>
  <si>
    <t>西山　賢太朗</t>
  </si>
  <si>
    <t>ﾆｼﾔﾏ ｹﾝﾀﾛｳ</t>
  </si>
  <si>
    <t>山城　優慎</t>
  </si>
  <si>
    <t>ﾔﾏｼﾛ ﾏｻﾉﾘ</t>
  </si>
  <si>
    <t>岩本　優希</t>
  </si>
  <si>
    <t>ｲﾜﾓﾄ ﾕｳｷ</t>
  </si>
  <si>
    <t>坂梨　海斗</t>
  </si>
  <si>
    <t>ｻｶﾅｼ ｶｲﾄ</t>
  </si>
  <si>
    <t>宮嶋　高彰</t>
  </si>
  <si>
    <t>ﾐﾔｼﾞﾏ ﾀｶｱｷ</t>
  </si>
  <si>
    <t>藤末　航希</t>
  </si>
  <si>
    <t>ﾌｼﾞｽｴ ｺｳｷ</t>
  </si>
  <si>
    <t>吉村　太一</t>
  </si>
  <si>
    <t>ﾖｼﾑﾗ ﾀｲﾁ</t>
  </si>
  <si>
    <t>坂本　一郎</t>
  </si>
  <si>
    <t>ｻｶﾓﾄ ｲﾁﾛｳ</t>
  </si>
  <si>
    <t>上田　柊和</t>
  </si>
  <si>
    <t>ｳｴﾀﾞ ｼｭｳﾜ</t>
  </si>
  <si>
    <t>藤村　龍士</t>
  </si>
  <si>
    <t>ﾌｼﾞﾑﾗ ﾘｭｳｼﾞ</t>
  </si>
  <si>
    <t>池田　篤典</t>
  </si>
  <si>
    <t>ｲｹﾀﾞ ｱﾂﾉﾘ</t>
  </si>
  <si>
    <t>平嶋　太一</t>
  </si>
  <si>
    <t>ﾋﾗｼﾏ ﾀｲﾁ</t>
  </si>
  <si>
    <t>清田　尭也</t>
  </si>
  <si>
    <t>ｷﾖﾀ　ﾀｶﾔ</t>
  </si>
  <si>
    <t>坂本　大輝</t>
  </si>
  <si>
    <t>ｻｶﾓﾄ　ﾀﾞｲｷ</t>
  </si>
  <si>
    <t>後藤　将希</t>
  </si>
  <si>
    <t>ｺﾞﾄｳ　ﾏｻｷ</t>
  </si>
  <si>
    <t>小林　亮太</t>
  </si>
  <si>
    <t>ｺﾊﾞﾔｼ　ﾘｮｳﾀ</t>
  </si>
  <si>
    <t>髙木　翔瑛</t>
  </si>
  <si>
    <t>ﾀｶｷ　ｼｮｳｴｲ</t>
  </si>
  <si>
    <t>坂口　優真</t>
  </si>
  <si>
    <t>ｻｶｸﾞﾁ　ﾕｳﾏ</t>
  </si>
  <si>
    <t>東原　愛斗</t>
  </si>
  <si>
    <t>ﾋｶﾞｼﾊﾞﾗ　ﾏﾅﾄ</t>
  </si>
  <si>
    <t>酒田　竜之介</t>
  </si>
  <si>
    <t>ｻｹﾀﾞ　ﾘｭｳﾉｽｹ</t>
  </si>
  <si>
    <t>遠山　奨悟</t>
  </si>
  <si>
    <t>ﾄｳﾔﾏ　ｼｮｳｺﾞ</t>
  </si>
  <si>
    <t>大塚　弘翔</t>
  </si>
  <si>
    <t>ｵｵﾂｶ　ﾋﾛﾄ</t>
  </si>
  <si>
    <t>岩井　俊璃</t>
  </si>
  <si>
    <t>ｲﾜｲ　ﾄｼｱｷ</t>
  </si>
  <si>
    <t>上田　俊輔</t>
  </si>
  <si>
    <t>ｳｴﾀﾞ　ｼｭﾝｽｹ</t>
  </si>
  <si>
    <t>佐々木　豪</t>
  </si>
  <si>
    <t>ｻｻｷ　ｺﾞｳ</t>
  </si>
  <si>
    <t>前田　大翔</t>
  </si>
  <si>
    <t>ﾏｴﾀﾞ　ﾋﾛﾄ</t>
  </si>
  <si>
    <t>沖田　　希</t>
  </si>
  <si>
    <t>ｵｷﾀ　ﾉｿﾞﾐ</t>
  </si>
  <si>
    <t>池田　遼太</t>
  </si>
  <si>
    <t>ｲｹﾀﾞ　ﾘｮｳﾀ</t>
  </si>
  <si>
    <t>山瀬　大孝</t>
  </si>
  <si>
    <t>ﾔﾏｾ　ﾋﾛﾀｶ</t>
  </si>
  <si>
    <t>川前　岳士</t>
  </si>
  <si>
    <t>ｶﾜﾏｴ　ﾀｹﾄ</t>
  </si>
  <si>
    <t>森下 尚仁</t>
  </si>
  <si>
    <t>ﾓﾘｼﾀ ﾅｵﾄ</t>
  </si>
  <si>
    <t>椎葉 亮太</t>
  </si>
  <si>
    <t>ｼｲﾊﾞ ﾘｮｳﾀ</t>
  </si>
  <si>
    <t>林 幸之介</t>
  </si>
  <si>
    <t>ﾊﾔｼ ｺｳﾉｽｹ</t>
  </si>
  <si>
    <t>山尾 一樹</t>
  </si>
  <si>
    <t>ﾔﾏｵ ｶｽﾞｷ</t>
  </si>
  <si>
    <t>足立 駿斗</t>
  </si>
  <si>
    <t>ｱﾀﾞﾁ ﾊﾔﾄ</t>
  </si>
  <si>
    <t>榊 大翔</t>
  </si>
  <si>
    <t>ｻｶｷ ﾂﾊﾞｻ</t>
  </si>
  <si>
    <t>宇野 幸生</t>
  </si>
  <si>
    <t>ｳﾉ ﾕｷｵ</t>
  </si>
  <si>
    <t>川上 雅矢</t>
  </si>
  <si>
    <t>ｶﾜｶﾐ ﾏｻﾔ</t>
  </si>
  <si>
    <t>橋口 穣</t>
  </si>
  <si>
    <t>ﾊｼｸﾞﾁ ﾐﾉﾙ</t>
  </si>
  <si>
    <t>永目 陸人</t>
  </si>
  <si>
    <t>ﾅｶﾞﾒ ﾘｸﾄ</t>
  </si>
  <si>
    <t>峰 上総</t>
  </si>
  <si>
    <t>ﾐﾈ ｶｽﾞｻ</t>
  </si>
  <si>
    <t>濱口 尚輝</t>
  </si>
  <si>
    <t>ﾊﾏｸﾞﾁ ﾅｵｷ</t>
  </si>
  <si>
    <t>ﾅﾗｻﾞｷ ﾊﾔﾄ</t>
  </si>
  <si>
    <t>ｲｼﾔﾏ ﾋﾛｷ</t>
  </si>
  <si>
    <t>ｷﾜﾀﾞ ｼｭｳ</t>
  </si>
  <si>
    <t>松野　洸嵩</t>
  </si>
  <si>
    <t>ﾏﾂﾉ ﾋﾛﾀｶ</t>
  </si>
  <si>
    <t>ｳｴﾉ ｶｲﾄ</t>
  </si>
  <si>
    <t>木下　朋哉</t>
  </si>
  <si>
    <t>ｷﾉｼﾀ ﾄﾓﾔ</t>
  </si>
  <si>
    <t>安方　叶大</t>
  </si>
  <si>
    <t>ﾔｽｶﾀ ｶﾅﾀ</t>
  </si>
  <si>
    <t>森　勇人</t>
  </si>
  <si>
    <t>ﾓﾘ ﾀｹﾄ</t>
  </si>
  <si>
    <t>黄檗　翔</t>
  </si>
  <si>
    <t>ｷﾜﾀﾞ ｼｮｳ</t>
  </si>
  <si>
    <t>竹本　空</t>
  </si>
  <si>
    <t>ﾀｹﾓﾄ ｿﾗ</t>
  </si>
  <si>
    <t>日下部　晴人</t>
  </si>
  <si>
    <t>ｸｻｶﾍﾞ ﾊﾙﾄ</t>
  </si>
  <si>
    <t>北浦　峻</t>
  </si>
  <si>
    <t>ｷﾀｳﾗ ｼｭﾝ</t>
  </si>
  <si>
    <t>岩崎 克真</t>
  </si>
  <si>
    <t>ｲﾜｻｷ ｶﾂﾏ</t>
  </si>
  <si>
    <t>小山 泰輝</t>
  </si>
  <si>
    <t>ｵﾔﾏ ﾀｲｷ</t>
  </si>
  <si>
    <t>久木田 玄太</t>
  </si>
  <si>
    <t>ｸｷﾀ ｹﾞﾝﾀ</t>
  </si>
  <si>
    <t>後藤 優斗</t>
  </si>
  <si>
    <t>ｺﾞﾄｳ ﾕｳﾄ</t>
  </si>
  <si>
    <t>中尾 優斗</t>
  </si>
  <si>
    <t>ﾅｶｵ ﾕｳﾄ</t>
  </si>
  <si>
    <t>春木 寿彦</t>
  </si>
  <si>
    <t>ﾊﾙｷ ｶｽﾞﾋｺ</t>
  </si>
  <si>
    <t>藤原 裕弥</t>
  </si>
  <si>
    <t>ﾌｼﾞﾜﾗ ﾕｳﾔ</t>
  </si>
  <si>
    <t>小夏　和馬</t>
  </si>
  <si>
    <t>ｺﾅﾂ ｶｽﾞﾏ</t>
  </si>
  <si>
    <t>山口 彩斗</t>
  </si>
  <si>
    <t>ﾔﾏｸﾞﾁ ｱﾔﾄ</t>
  </si>
  <si>
    <t>淵本 海王</t>
  </si>
  <si>
    <t>ﾌﾁﾓﾄ ｶｲｵｳ</t>
  </si>
  <si>
    <t>後藤　大慧</t>
  </si>
  <si>
    <t>ｺﾞﾄｳ ﾏｻﾄ</t>
  </si>
  <si>
    <t>坂梨　航流</t>
  </si>
  <si>
    <t>ｻｶﾅｼ ﾜﾀﾙ</t>
  </si>
  <si>
    <t>星子　帝雅</t>
  </si>
  <si>
    <t>ﾎｼｺ ｵｵｶﾞ</t>
  </si>
  <si>
    <t>宮鹿野　真央</t>
  </si>
  <si>
    <t>ﾐﾔｶﾉ ﾏｵ</t>
  </si>
  <si>
    <t>上妻　勇太</t>
  </si>
  <si>
    <t>ｺｳﾂﾞﾏ ﾕｳﾀ</t>
  </si>
  <si>
    <t>牛島　颯汰</t>
  </si>
  <si>
    <t>ｳｼｼﾞﾏ ｿｳﾀ</t>
  </si>
  <si>
    <t>和田　朋也</t>
  </si>
  <si>
    <t>ﾜﾀﾞ ﾄﾓﾔ</t>
  </si>
  <si>
    <t>松森　由真</t>
  </si>
  <si>
    <t>ﾏﾂﾓﾘ ﾖｼﾏｻ</t>
  </si>
  <si>
    <t>德永　正史</t>
  </si>
  <si>
    <t>ﾄｸﾅｶﾞ ﾏｻﾌﾐ</t>
  </si>
  <si>
    <t>郡山　倭人</t>
  </si>
  <si>
    <t>ｺｵﾘﾔﾏ ﾔﾏﾄ</t>
  </si>
  <si>
    <t>松岡　嶺治</t>
  </si>
  <si>
    <t>ﾏﾂｵｶ ﾚｲｼﾞ</t>
  </si>
  <si>
    <t>福原　祐希</t>
  </si>
  <si>
    <t>ﾌｸﾊﾗ ﾕｳｷ</t>
  </si>
  <si>
    <t>磯部　優斗</t>
  </si>
  <si>
    <t>ｲｿﾍﾞ ﾕｳﾄ</t>
  </si>
  <si>
    <t>瀬川　登生</t>
  </si>
  <si>
    <t>ｾｶﾞﾜ ﾄｳｷ</t>
  </si>
  <si>
    <t>秋吉　優輝</t>
  </si>
  <si>
    <t>ｱｷﾖｼ ﾕｳｷ</t>
  </si>
  <si>
    <t>野崎　稜真</t>
  </si>
  <si>
    <t>ﾉｻﾞｷ ﾘｮｳﾏ</t>
  </si>
  <si>
    <t>宮﨑　昌洋</t>
  </si>
  <si>
    <t>ﾐﾔｻﾞｷ ﾏｻﾋﾛ</t>
  </si>
  <si>
    <t>百田　侑弘</t>
  </si>
  <si>
    <t>ﾓﾓﾀ ﾕｷﾋﾛ</t>
  </si>
  <si>
    <t>水上　晃</t>
  </si>
  <si>
    <t>ﾐｽﾞｶﾐ ｺｳ</t>
  </si>
  <si>
    <t>椎葉　聖也</t>
  </si>
  <si>
    <t>ｼｲﾊﾞ ｾｲﾔ</t>
  </si>
  <si>
    <t>中川　風唯</t>
  </si>
  <si>
    <t>ﾅｶｶﾞﾜ ﾋｭｳｲ</t>
  </si>
  <si>
    <t>山口　波音</t>
  </si>
  <si>
    <t>ﾔﾏｸﾞﾁ ﾅｵﾄ</t>
  </si>
  <si>
    <t>近江　秀仁</t>
  </si>
  <si>
    <t>ｵｳﾐ　ﾖｼﾋﾄ</t>
  </si>
  <si>
    <t>南　陽希</t>
  </si>
  <si>
    <t>ﾐﾅﾐ　ﾊﾙｷ</t>
  </si>
  <si>
    <t>糸山　陸</t>
  </si>
  <si>
    <t>ｲﾄﾔﾏ　ﾘｸ</t>
  </si>
  <si>
    <t>江上　大樹</t>
  </si>
  <si>
    <t>ｴｶﾞﾐ　ﾀﾞｲｷ</t>
  </si>
  <si>
    <t>山田　翔斗</t>
  </si>
  <si>
    <t>ﾔﾏﾀﾞ　ｼｮｳﾄ</t>
  </si>
  <si>
    <t>安藤　啓士</t>
  </si>
  <si>
    <t>ｱﾝﾄﾞｳ ｹｲｼ</t>
  </si>
  <si>
    <t>橋本　謙信</t>
  </si>
  <si>
    <t>ﾊｼﾓﾄ ｹﾝｼﾝ</t>
  </si>
  <si>
    <t>矢野　海晴</t>
  </si>
  <si>
    <t>ﾔﾉ ｶｲｾｲ</t>
  </si>
  <si>
    <t>内田　大樹</t>
  </si>
  <si>
    <t>ｳﾁﾀﾞ ﾀｲｷ</t>
  </si>
  <si>
    <t>奥田　俊平</t>
  </si>
  <si>
    <t>ｵｸﾀﾞ ｼｭﾝﾍﾟｲ</t>
  </si>
  <si>
    <t>三池　温大</t>
  </si>
  <si>
    <t>ﾐｲｹ ｱﾂﾋﾛ</t>
  </si>
  <si>
    <t>甲斐　拓海</t>
  </si>
  <si>
    <t>ｶｲ ﾀｸﾐ</t>
  </si>
  <si>
    <t>加藤　駿</t>
  </si>
  <si>
    <t>ｶﾄｳ ｼｭﾝ</t>
  </si>
  <si>
    <t>ｴﾄｳ ﾘｭｳｲﾁ</t>
  </si>
  <si>
    <t>ﾏﾂﾊﾞﾗ ｹﾝﾄ</t>
  </si>
  <si>
    <t>篠原　英哲</t>
  </si>
  <si>
    <t>ｼﾉﾊﾗ ﾋﾃﾞｱｷ</t>
  </si>
  <si>
    <t>藤田　伊武記</t>
  </si>
  <si>
    <t>ﾌｼﾞﾀ　ｲﾌﾞｷ</t>
  </si>
  <si>
    <t>鬼塚　晧己</t>
  </si>
  <si>
    <t>ｵﾆﾂｶ　ｺｳｷ</t>
  </si>
  <si>
    <t>山田　紘義</t>
  </si>
  <si>
    <t>ﾔﾏﾀﾞ　ﾋﾛﾖｼ</t>
  </si>
  <si>
    <t>古閑　由希也</t>
  </si>
  <si>
    <t>ｺｶﾞ　ﾕｷﾔ</t>
  </si>
  <si>
    <t>中川　翼</t>
  </si>
  <si>
    <t>ﾅｶｶﾞﾜ　ﾂﾊﾞｻ</t>
  </si>
  <si>
    <t>廣瀬　詢</t>
  </si>
  <si>
    <t>ﾋﾛｾ　ｼﾞｭﾝ</t>
  </si>
  <si>
    <t>岩尾　峻平</t>
  </si>
  <si>
    <t>ｲﾜｵ ｼｭﾝﾍﾟｲ</t>
  </si>
  <si>
    <t>山野　翔太</t>
  </si>
  <si>
    <t>ﾔﾏﾉ　ｼｮｳﾀ</t>
  </si>
  <si>
    <t>岩下　芳季</t>
  </si>
  <si>
    <t>ｲﾜｼﾀ　ﾖｼｷ</t>
  </si>
  <si>
    <t>麓　逸希</t>
  </si>
  <si>
    <t>ﾌﾓﾄ ｲﾂｷ</t>
  </si>
  <si>
    <t>内田　征冶</t>
  </si>
  <si>
    <t>ｳﾁﾀﾞ ﾏｻﾔ</t>
  </si>
  <si>
    <t>松本　一総</t>
  </si>
  <si>
    <t>ﾏﾂﾓﾄ  ｶｽﾞｻ</t>
  </si>
  <si>
    <t>椛山　海斗</t>
  </si>
  <si>
    <t>ｶﾊﾞﾔﾏ ｶｲﾄ</t>
  </si>
  <si>
    <t>持田　竜汰</t>
  </si>
  <si>
    <t>ﾓﾁﾀﾞ ﾘｭｳﾀ</t>
  </si>
  <si>
    <t>前田　昂洋</t>
  </si>
  <si>
    <t>ﾏｴﾀﾞ ﾀｶﾋﾛ</t>
  </si>
  <si>
    <t>田尻　幸士朗</t>
  </si>
  <si>
    <t>ﾀｼﾞﾘ ｺｳｼﾛｳ</t>
  </si>
  <si>
    <t>園木　大斗</t>
  </si>
  <si>
    <t>ｿﾉｷ ﾀﾞｲﾄ</t>
  </si>
  <si>
    <t>竹上　直希</t>
  </si>
  <si>
    <t>ﾀｹｶﾞﾐ ﾅｵｷ</t>
  </si>
  <si>
    <t>豊永　琉誠</t>
  </si>
  <si>
    <t>ﾄﾖﾅｶﾞ ﾘｭｳｾｲ</t>
  </si>
  <si>
    <t>尾﨑　弘都</t>
  </si>
  <si>
    <t>ｵｻﾞｷ ﾋﾛﾄ</t>
  </si>
  <si>
    <t>冨田　幸音</t>
  </si>
  <si>
    <t>ﾄﾐﾀ ｼｵﾝ</t>
  </si>
  <si>
    <t>成田　翔馬</t>
  </si>
  <si>
    <t>ﾅﾘﾀ ｼｮｳﾏ</t>
  </si>
  <si>
    <t>髙見　小次郎</t>
  </si>
  <si>
    <t>ﾀｶﾐ ｺｼﾞﾛｳ</t>
  </si>
  <si>
    <t>小﨑　健太</t>
  </si>
  <si>
    <t>ｵｻﾞｷ ｹﾝﾀ</t>
  </si>
  <si>
    <t>藤岡　怜志</t>
  </si>
  <si>
    <t>ﾌｼﾞｵｶ ﾚｲｼ</t>
  </si>
  <si>
    <t>荒木　宥臣</t>
  </si>
  <si>
    <t>ｱﾗｷ ﾕｳｼﾝ</t>
  </si>
  <si>
    <t>野田　崇央</t>
  </si>
  <si>
    <t>ﾉﾀﾞ ﾀｹﾁｶ</t>
  </si>
  <si>
    <t>ﾊﾔｼﾀﾞ　ﾘｮｳﾀ</t>
  </si>
  <si>
    <t>ﾊｼｸﾞﾁ　ｼｮｳﾍｲ</t>
  </si>
  <si>
    <t>ｽｷﾞﾓﾄ　ﾕｳｷ</t>
  </si>
  <si>
    <t>ﾊﾔｾ　ｹｲｼ</t>
  </si>
  <si>
    <t>ﾖｼｽﾞﾐ　ｺｳｷ</t>
  </si>
  <si>
    <t>ｳｴﾑﾗ　ﾊﾔﾄ</t>
  </si>
  <si>
    <t>ﾐﾔﾁ　ﾘｮｳ</t>
  </si>
  <si>
    <t>ﾅｶﾔﾏ　ﾊﾙ</t>
  </si>
  <si>
    <t>沼田　航季</t>
  </si>
  <si>
    <t>ﾇﾏﾀ　ｺｳｷ</t>
  </si>
  <si>
    <t>ﾊﾀﾅｶ　ｻﾄｼ</t>
  </si>
  <si>
    <t>ｲﾁｶﾜ　ｹﾝﾀ</t>
  </si>
  <si>
    <t>ｻﾄｳ　ﾀﾞｲｷ</t>
  </si>
  <si>
    <t>ﾀﾅｶ　ｶﾞｸﾄ</t>
  </si>
  <si>
    <t>ｲﾉｳｴ　ﾀｹﾙ</t>
  </si>
  <si>
    <t>ﾌﾁｶﾜ　ﾃﾂｼ</t>
  </si>
  <si>
    <t>ﾕｷﾑﾗ　ﾘｭｳﾄ</t>
  </si>
  <si>
    <t>稲村　真太</t>
  </si>
  <si>
    <t>ｲﾅﾑﾗ　ｼﾝﾀ</t>
  </si>
  <si>
    <t>入田　優希</t>
  </si>
  <si>
    <t>ｲﾘﾀ　ﾕｳｷ</t>
  </si>
  <si>
    <t>中山　凜斗</t>
  </si>
  <si>
    <t>ﾅｶﾔﾏ　ﾘﾝﾄ</t>
  </si>
  <si>
    <t>山内　大地</t>
  </si>
  <si>
    <t>ﾔﾏｳﾁ　ﾀﾞｲﾁ</t>
  </si>
  <si>
    <t>鶴川　正也</t>
  </si>
  <si>
    <t>ﾂﾙｶﾜ　ﾏｻﾔ</t>
  </si>
  <si>
    <t>溝上　稜斗</t>
  </si>
  <si>
    <t>ﾐｿﾞｶﾐ　ﾘｮｳﾄ</t>
  </si>
  <si>
    <t>米田　太陽</t>
  </si>
  <si>
    <t>ｺﾒﾀﾞ　ﾀｲﾖｳ</t>
  </si>
  <si>
    <t>那須　千晴</t>
  </si>
  <si>
    <t>ﾅｽ　ﾁﾊﾙ</t>
  </si>
  <si>
    <t>深井　敦央</t>
  </si>
  <si>
    <t>ﾌｶｲ　ｱﾂﾋﾛ</t>
  </si>
  <si>
    <t>山本　陽太</t>
  </si>
  <si>
    <t>ﾔﾏﾓﾄ　ﾋﾅﾀ</t>
  </si>
  <si>
    <t>ｲﾂﾞﾉ　ﾀﾞｲｽｹ</t>
  </si>
  <si>
    <t>内山　祐希</t>
  </si>
  <si>
    <t>ｳﾁﾔﾏ　ﾕｳｷ</t>
  </si>
  <si>
    <t>大石　刃馬</t>
  </si>
  <si>
    <t>ｵｵｲｼ　ﾄｳﾏ</t>
  </si>
  <si>
    <t>塩井　広太郎</t>
  </si>
  <si>
    <t>ｼｵｲ　ｺｳﾀﾛｳ</t>
  </si>
  <si>
    <t>久光　康太</t>
  </si>
  <si>
    <t>ﾋｻﾐﾂ　ｺｳﾀ</t>
  </si>
  <si>
    <t>坂井　俊介</t>
  </si>
  <si>
    <t>ｻｶｲ　ｼｭﾝｽｹ</t>
  </si>
  <si>
    <t>高濵　大志</t>
  </si>
  <si>
    <t>ﾀｶﾊﾏ　ﾀｲｼ</t>
  </si>
  <si>
    <t>荒木　拳真</t>
  </si>
  <si>
    <t>ｱﾗｷ　ｹﾝｼﾝ</t>
  </si>
  <si>
    <t>岩本　信弘</t>
  </si>
  <si>
    <t>ｲﾜﾓﾄ　ﾉﾌﾞﾋﾛ</t>
  </si>
  <si>
    <t>田島　公太郎</t>
  </si>
  <si>
    <t>ﾀｼﾞﾏ　ｺｳﾀﾛｳ</t>
  </si>
  <si>
    <t>本田　大和</t>
  </si>
  <si>
    <t>ﾎﾝﾀﾞ　ﾔﾏﾄ</t>
  </si>
  <si>
    <t>木實　優斗</t>
  </si>
  <si>
    <t>ｺﾉﾐ　ﾕｳﾄ</t>
  </si>
  <si>
    <t>松村　大輝</t>
  </si>
  <si>
    <t>ﾏﾂﾑﾗ　ﾀﾞｲｷ</t>
  </si>
  <si>
    <t>森　大綺</t>
  </si>
  <si>
    <t>ﾓﾘ　ﾀｲｷ</t>
  </si>
  <si>
    <t>池田　海翔</t>
  </si>
  <si>
    <t>ｲｹﾀﾞ　ｶｲﾄ</t>
  </si>
  <si>
    <t>徳永　玲央</t>
  </si>
  <si>
    <t>ﾄｸﾅｶﾞ　ﾚｵ</t>
  </si>
  <si>
    <t>西口　俊輔</t>
  </si>
  <si>
    <t>ﾆｼｸﾞﾁ　ｼｭﾝｽｹ</t>
  </si>
  <si>
    <t>冨永  瑠人</t>
  </si>
  <si>
    <t>ﾄﾐﾅｶﾞ ﾙｳﾄ</t>
  </si>
  <si>
    <t>西村　涼大</t>
  </si>
  <si>
    <t>ﾆｼﾑﾗ　ﾘｮｳﾀ</t>
  </si>
  <si>
    <t>清田  飛羽</t>
  </si>
  <si>
    <t>ｷﾖﾀ ﾄﾜ</t>
  </si>
  <si>
    <t>今田  敬士</t>
  </si>
  <si>
    <t>ｲﾏﾀﾞ ｹｲﾄ</t>
  </si>
  <si>
    <t>城  大河</t>
  </si>
  <si>
    <t>ｼﾞｮｳ ﾀｲｶﾞ</t>
  </si>
  <si>
    <t>ﾔﾏｽﾞﾐ　ｱｷﾉﾘ</t>
  </si>
  <si>
    <t>石川  貴仁</t>
  </si>
  <si>
    <t>ｲｼｶﾜ ﾀｶﾄ</t>
  </si>
  <si>
    <t>中嶋  心</t>
  </si>
  <si>
    <t>ﾅｶｼﾏ ｼﾝ</t>
  </si>
  <si>
    <r>
      <t xml:space="preserve">西本 </t>
    </r>
    <r>
      <rPr>
        <sz val="11"/>
        <rFont val="ＭＳ Ｐゴシック"/>
        <family val="3"/>
      </rPr>
      <t xml:space="preserve"> 滉平</t>
    </r>
  </si>
  <si>
    <t>ﾆｼﾓﾄ ｺｳﾍｲ</t>
  </si>
  <si>
    <t>小池　由維</t>
  </si>
  <si>
    <t>ｺｲｹ　ﾕｲ</t>
  </si>
  <si>
    <t>古市　翔大</t>
  </si>
  <si>
    <t>ﾌﾙｲﾁ　ｼｮｳﾀ</t>
  </si>
  <si>
    <t>栗原　祐人</t>
  </si>
  <si>
    <t>ｸﾘﾊﾗ　ﾋﾛﾄ</t>
  </si>
  <si>
    <t>宮崎　野碧</t>
  </si>
  <si>
    <t>ﾐﾔｻﾞｷ　ﾉｱ</t>
  </si>
  <si>
    <t>横山 凛人</t>
  </si>
  <si>
    <t>ﾖｺﾔﾏ ﾘﾝﾄ</t>
  </si>
  <si>
    <t>上村　優介</t>
  </si>
  <si>
    <t>ｳｴﾑﾗ　ﾕｳｽｹ</t>
  </si>
  <si>
    <t>川島 涼聖</t>
  </si>
  <si>
    <t>ｶﾜｼﾏ ﾘｮｳｾｲ</t>
  </si>
  <si>
    <t>川田　隼輔</t>
  </si>
  <si>
    <t>ｶﾜﾀ　ｼｭﾝｽｹ</t>
  </si>
  <si>
    <t>大生　駿介</t>
  </si>
  <si>
    <t>ｵｵﾊﾞｴ　ｼｭﾝｽｹ</t>
  </si>
  <si>
    <t>田上　篤史</t>
  </si>
  <si>
    <t>ﾀﾉｳｴ　ｱﾂｼ</t>
  </si>
  <si>
    <t>岩木 雄大</t>
  </si>
  <si>
    <t>ｲﾜｷ ﾕｳﾀﾞｲ</t>
  </si>
  <si>
    <t>川添  拓巳</t>
  </si>
  <si>
    <t>ｶﾜｿﾞｴ ﾀｸﾐ</t>
  </si>
  <si>
    <t>坂口　信也</t>
  </si>
  <si>
    <t>ｻｶｸﾞﾁ　ｼﾝﾔ</t>
  </si>
  <si>
    <t>倉原　癒也</t>
  </si>
  <si>
    <t>ｸﾗﾊﾗ　ﾕﾔ</t>
  </si>
  <si>
    <t>西尾　貴晃</t>
  </si>
  <si>
    <t>ﾆｼｵ　ﾀｶｱｷ</t>
  </si>
  <si>
    <t>古本　陸</t>
  </si>
  <si>
    <t>ﾌﾙﾓﾄ　ﾘｸ</t>
  </si>
  <si>
    <t>中野  岳斗</t>
  </si>
  <si>
    <t>ﾅｶﾉ  ｶﾞｸﾄ</t>
  </si>
  <si>
    <t>農　大雅</t>
  </si>
  <si>
    <t>ﾉｳ  ﾋﾛﾏｻ</t>
  </si>
  <si>
    <t>下村　雄大</t>
  </si>
  <si>
    <t>ｼﾓﾑﾗ ﾕｳﾀﾞｲ</t>
  </si>
  <si>
    <t>野村　匠</t>
  </si>
  <si>
    <t>ﾉﾑﾗ ﾀｸﾐ</t>
  </si>
  <si>
    <t>川島　孝太郎</t>
  </si>
  <si>
    <t>ｶﾜｼﾏ ｺｳﾀﾛｳ</t>
  </si>
  <si>
    <t>床波　伶音</t>
  </si>
  <si>
    <t>ﾄｺﾅﾐ  ﾚﾉﾝ</t>
  </si>
  <si>
    <t>大津　大成</t>
  </si>
  <si>
    <t>ｵｵﾂ  ﾀｲｾｲ</t>
  </si>
  <si>
    <t>山下　康真</t>
  </si>
  <si>
    <t>ﾔﾏｼﾀ  ｺｳﾏ</t>
  </si>
  <si>
    <t>吉田　有伽</t>
  </si>
  <si>
    <t>ﾖｼﾀﾞ　ﾕｳｶﾞ</t>
  </si>
  <si>
    <t>松崎　賢汰</t>
  </si>
  <si>
    <t>ﾏﾂｻﾞｷ　ｹﾝﾀ</t>
  </si>
  <si>
    <t>村山　陽規</t>
  </si>
  <si>
    <t>ﾑﾗﾔﾏ　ﾊﾙｷ</t>
  </si>
  <si>
    <t>岩下　怜央</t>
  </si>
  <si>
    <t>ｲﾜｼﾀ　ﾚｵ</t>
  </si>
  <si>
    <t>浜谷　仁</t>
  </si>
  <si>
    <t>ﾊﾏﾔ　ｼﾞﾝ</t>
  </si>
  <si>
    <t>田所　功妃</t>
  </si>
  <si>
    <t>ﾀﾄﾞｺﾛ　ｺｳｷ</t>
  </si>
  <si>
    <t>小西　壮太郎</t>
  </si>
  <si>
    <t>ｺﾆｼ　ｿｳﾀﾛｳ</t>
  </si>
  <si>
    <t>岡　旭</t>
  </si>
  <si>
    <t>ｵｶ　ｱｻﾋ</t>
  </si>
  <si>
    <t>渋谷　龍星</t>
  </si>
  <si>
    <t>ｼﾌﾞﾔ　ﾘｭｳｾｲ</t>
  </si>
  <si>
    <t>堀田　晟礼</t>
  </si>
  <si>
    <t>ﾎｯﾀ　ｾｲｱ</t>
  </si>
  <si>
    <t>堀田　捷仁</t>
  </si>
  <si>
    <t>ﾎｯﾀ　ﾊﾔﾄ</t>
  </si>
  <si>
    <t>益田　郁也</t>
  </si>
  <si>
    <t>ﾏｽﾀﾞ　ｲｸﾔ</t>
  </si>
  <si>
    <t>佐々木　瑠希</t>
  </si>
  <si>
    <t>ｻｻｷ　ﾙｷ</t>
  </si>
  <si>
    <t>坂井　聖</t>
  </si>
  <si>
    <t>ｻｶｲ ｼｮｳ</t>
  </si>
  <si>
    <t>榊田　光基</t>
  </si>
  <si>
    <t>ｻｶｷﾀﾞ ﾐﾂｷ</t>
  </si>
  <si>
    <t>森　翔悟</t>
  </si>
  <si>
    <t>ﾓﾘ ｼｮｳｺﾞ</t>
  </si>
  <si>
    <t>西村　健人</t>
  </si>
  <si>
    <t>ﾆｼﾑﾗ ｹﾝﾄ</t>
  </si>
  <si>
    <t>山田　尚樹</t>
  </si>
  <si>
    <t>ﾔﾏﾀﾞ ﾅｵｷ</t>
  </si>
  <si>
    <t>山下　由佳</t>
  </si>
  <si>
    <t>ﾔﾏｼﾀ　ﾕｳｶ</t>
  </si>
  <si>
    <t>髙見　遥</t>
  </si>
  <si>
    <t>ﾀｶﾐ　ﾊﾙｶ</t>
  </si>
  <si>
    <t>山本　舞</t>
  </si>
  <si>
    <t>ﾔﾏﾓﾄ ﾏｲ</t>
  </si>
  <si>
    <t>本田　嵐</t>
  </si>
  <si>
    <t>ﾎﾝﾀﾞ ﾗﾝ</t>
  </si>
  <si>
    <t>藤澤　美空</t>
  </si>
  <si>
    <t>ﾌｼﾞｻﾜ　ミク</t>
  </si>
  <si>
    <t>福島　里奈</t>
  </si>
  <si>
    <t>ﾌｸｼﾏ　ﾘﾅ</t>
  </si>
  <si>
    <t>長畑　優希</t>
  </si>
  <si>
    <t>ﾅｶﾞﾊﾀ　ﾕｷ</t>
  </si>
  <si>
    <t>後迫　琴美</t>
  </si>
  <si>
    <t>ｳｼﾛｻﾞｺ　ｺﾄﾐ</t>
  </si>
  <si>
    <t>吉田　瑠衣</t>
  </si>
  <si>
    <t>ﾖｼﾀﾞ　ﾙｲ</t>
  </si>
  <si>
    <t>船辺　未沙紀</t>
  </si>
  <si>
    <t>ﾌﾅﾍﾞ　ﾐｻｷ</t>
  </si>
  <si>
    <t>中澤　未悠</t>
  </si>
  <si>
    <t>ﾅｶｻﾞﾜ　ﾐﾕ</t>
  </si>
  <si>
    <t>遠山　小鈴</t>
  </si>
  <si>
    <t>ﾄｵﾔﾏ　ｺﾘﾝ</t>
  </si>
  <si>
    <t>坂口　由佳</t>
  </si>
  <si>
    <t>ｻｶｸﾞﾁ　ﾕｶ</t>
  </si>
  <si>
    <t>ｻｶﾀ　ｼｭｳ</t>
  </si>
  <si>
    <t>出合　華</t>
  </si>
  <si>
    <t>ﾃﾞｱｲ　ﾊﾅ</t>
  </si>
  <si>
    <t>木村　友香</t>
  </si>
  <si>
    <t>ｷﾑﾗ　ﾄﾓｶ</t>
  </si>
  <si>
    <t>西村　果林</t>
  </si>
  <si>
    <t>ﾆｼﾑﾗ　ｶﾘﾝ</t>
  </si>
  <si>
    <t>織部　古都乃</t>
  </si>
  <si>
    <t>ｵﾘﾍﾞ　ｺﾄﾉ</t>
  </si>
  <si>
    <t>永嶋　純麗</t>
  </si>
  <si>
    <t>ﾅｶﾞｼﾏ　ｽﾐﾚ</t>
  </si>
  <si>
    <t>福田　あいり</t>
  </si>
  <si>
    <t>ﾌｸﾀﾞ　ｱｲﾘ</t>
  </si>
  <si>
    <t>古田　珠衣璃</t>
  </si>
  <si>
    <t>ﾌﾙﾀ　ｼｭｲﾘ</t>
  </si>
  <si>
    <t>浜崎　郁乃</t>
  </si>
  <si>
    <t>ﾊﾏｻｷ　ｱﾔﾉ</t>
  </si>
  <si>
    <t>増村　光春</t>
  </si>
  <si>
    <t>ﾏｽﾑﾗ　ﾐﾊﾙ</t>
  </si>
  <si>
    <t>冨田　咲希</t>
  </si>
  <si>
    <t>ﾄﾐﾀ　ｻｷ</t>
  </si>
  <si>
    <t>山口　珠未</t>
  </si>
  <si>
    <t>ﾔﾏｸﾞﾁ　ﾀﾏﾐ</t>
  </si>
  <si>
    <t>田上　晴菜</t>
  </si>
  <si>
    <t>ﾀﾉｳｴ　ｾｲﾅ</t>
  </si>
  <si>
    <t>村口　風花</t>
  </si>
  <si>
    <t>ﾑﾗｸﾞﾁ　ﾌｳｶ</t>
  </si>
  <si>
    <t>黒木　歩希</t>
  </si>
  <si>
    <t>ｸﾛｷﾞ　ｱﾕｷ</t>
  </si>
  <si>
    <t>堀田　希美</t>
  </si>
  <si>
    <t>ﾎｯﾀ　ﾉｿﾞﾐ</t>
  </si>
  <si>
    <t>桒原　彩綺</t>
  </si>
  <si>
    <t>ｸﾜﾊﾗ　ｻｷ</t>
  </si>
  <si>
    <t>瀬戸山　心香</t>
  </si>
  <si>
    <t>ｾﾄﾔﾏ　ｼﾝｶ</t>
  </si>
  <si>
    <t>尾方　梨里</t>
  </si>
  <si>
    <t>ｵｶﾞﾀ　ﾘｻﾄ</t>
  </si>
  <si>
    <t>秋山　菜々美</t>
  </si>
  <si>
    <t>ｱｷﾔﾏ　ﾅﾅﾐ</t>
  </si>
  <si>
    <t>田村　絵馬</t>
  </si>
  <si>
    <t>ﾀﾑﾗ　ｴﾏ</t>
  </si>
  <si>
    <t>ｲﾜﾅｶﾞ　ﾏﾎ</t>
  </si>
  <si>
    <t>田中　あんじ</t>
  </si>
  <si>
    <t>ﾀﾅｶ　ｱﾝｼﾞ</t>
  </si>
  <si>
    <t>宮澤　瑠奈</t>
  </si>
  <si>
    <t>ﾐﾔｻﾞﾜ　ﾙﾅ</t>
  </si>
  <si>
    <t>石炭  希良里</t>
  </si>
  <si>
    <t>ｲｼｽﾞﾐ ｷﾗﾘ</t>
  </si>
  <si>
    <t>三角  真由</t>
  </si>
  <si>
    <t>ﾐｽﾐ ﾏﾕ</t>
  </si>
  <si>
    <t>東田　亜弓</t>
  </si>
  <si>
    <t>ﾋｶﾞｼﾀﾞ　ｱﾕﾐ</t>
  </si>
  <si>
    <t>山口　幸音</t>
  </si>
  <si>
    <t>ﾔﾏｸﾞﾁ　ﾕｷﾈ</t>
  </si>
  <si>
    <t>木村  暁</t>
  </si>
  <si>
    <t>ｷﾑﾗ ｱｷ</t>
  </si>
  <si>
    <t>稻田　二月花</t>
  </si>
  <si>
    <t>ｲﾅﾀﾞ ﾌﾂﾞｷ</t>
  </si>
  <si>
    <t>西垣　佳純</t>
  </si>
  <si>
    <t>ﾆｼｶﾞｷ　ｶｽﾐ</t>
  </si>
  <si>
    <t>甲斐　和夏菜</t>
  </si>
  <si>
    <t>ｶｲ　ﾜｶﾅ</t>
  </si>
  <si>
    <t>今村　七海</t>
  </si>
  <si>
    <t>ｲﾏﾑﾗ　ﾅﾅﾐ</t>
  </si>
  <si>
    <t>ﾀｹﾓﾄ　ﾗﾗ</t>
  </si>
  <si>
    <t>ｲｽﾞﾐ　ﾋﾅｺ</t>
  </si>
  <si>
    <t>田中　キラリ</t>
  </si>
  <si>
    <t>ﾀﾅｶ　ｷﾗﾘ</t>
  </si>
  <si>
    <t>水田　唯香</t>
  </si>
  <si>
    <t>ﾐｽﾞﾀ　ﾕｲｶ　</t>
  </si>
  <si>
    <t>大谷　愛華</t>
  </si>
  <si>
    <t>ｵｵﾀﾆ　ｱｲｶ</t>
  </si>
  <si>
    <t>千代村　春花</t>
  </si>
  <si>
    <t>ﾁﾖﾑﾗ　ﾊﾙｶ</t>
  </si>
  <si>
    <t>濱　悠季菜</t>
  </si>
  <si>
    <t>ﾊﾏ　ﾕｷﾅ</t>
  </si>
  <si>
    <t>内崎　愛奈</t>
  </si>
  <si>
    <t>ｳﾁｻﾞｷ　ｱｲﾅ</t>
  </si>
  <si>
    <t>内崎　鈴奈</t>
  </si>
  <si>
    <t>ｳﾁｻﾞｷ　ﾚｲﾅ</t>
  </si>
  <si>
    <t>下田　瑠香</t>
  </si>
  <si>
    <t>ｼﾓﾀﾞ　ﾙｶ</t>
  </si>
  <si>
    <t>松岡　りほ</t>
  </si>
  <si>
    <t>ﾏﾂｵｶ　ﾘﾎ</t>
  </si>
  <si>
    <t>嶋田　美桜</t>
  </si>
  <si>
    <t>ｼﾏﾀﾞ　ﾐｵ</t>
  </si>
  <si>
    <t>ｲﾜﾓﾄ　ﾖｼｺ</t>
  </si>
  <si>
    <t>ｶﾜﾊﾗ　ｱﾝ</t>
  </si>
  <si>
    <t>ﾔﾏｻﾞﾄ　ﾓﾓｶ</t>
  </si>
  <si>
    <t>ﾆｼｷﾄﾞ　ﾘﾅ</t>
  </si>
  <si>
    <t>ﾔﾏｼﾀ　ﾚｲﾅ</t>
  </si>
  <si>
    <t>ﾆｼｷﾄﾞ　ﾏﾅ</t>
  </si>
  <si>
    <t>ﾏﾂｴ　ﾕｲ</t>
  </si>
  <si>
    <t>永石　采那</t>
  </si>
  <si>
    <t>ﾅｶﾞｲｼ　ｺﾄﾅ</t>
  </si>
  <si>
    <t>嶋﨑　彩花</t>
  </si>
  <si>
    <t>ｼﾏｻｷ ｱﾔｶ</t>
  </si>
  <si>
    <t>四藤　遥</t>
  </si>
  <si>
    <t>ｼﾄｳ ﾊﾙｶ</t>
  </si>
  <si>
    <t>山川　萌</t>
  </si>
  <si>
    <t>ﾔﾏｶﾜ ﾓｴ</t>
  </si>
  <si>
    <t>林　美結綺</t>
  </si>
  <si>
    <t>ﾊﾔｼ　ﾐﾕｷ</t>
  </si>
  <si>
    <t>本田　彩華</t>
  </si>
  <si>
    <t>ﾎﾝﾀﾞ　ｱﾔｶ</t>
  </si>
  <si>
    <t>高村　麗</t>
  </si>
  <si>
    <t>ﾀｶﾑﾗ　ﾚｲ</t>
  </si>
  <si>
    <t>濱崎　真琳</t>
  </si>
  <si>
    <t>ﾊﾏｻｷ ﾏﾘﾝ</t>
  </si>
  <si>
    <t>ｲﾄｳ ｺﾅﾐ</t>
  </si>
  <si>
    <t>ﾌｼﾞｶﾜ ｻｷ</t>
  </si>
  <si>
    <t>ｱﾗﾋﾗ ｺﾄﾐ</t>
  </si>
  <si>
    <t>福山　凜音</t>
  </si>
  <si>
    <t>ﾌｸﾔﾏ ﾘｵﾝ</t>
  </si>
  <si>
    <t>岩永　ちあき</t>
  </si>
  <si>
    <t>ｲﾜﾅｶﾞ ﾁｱｷ</t>
  </si>
  <si>
    <t>石坂　咲稀</t>
  </si>
  <si>
    <t>ｲｼｻﾞｶ ｻｷ</t>
  </si>
  <si>
    <t>吉川　史華</t>
  </si>
  <si>
    <t>ﾖｼｶﾜ ﾌﾐｶ</t>
  </si>
  <si>
    <t>早津田　奏子</t>
  </si>
  <si>
    <t>ｿｳﾂﾀﾞ ｶﾅｺ</t>
  </si>
  <si>
    <t>中村　恵都</t>
  </si>
  <si>
    <t>ﾅｶﾑﾗ ｹｲﾄ</t>
  </si>
  <si>
    <t>大嶋　華波</t>
  </si>
  <si>
    <t>ｵｵｼﾏ　ｶﾅﾐ</t>
  </si>
  <si>
    <t>石田　愛亜彩</t>
  </si>
  <si>
    <t>ｲｼﾀﾞ ｱｱｻ</t>
  </si>
  <si>
    <t>樫山　妃和</t>
  </si>
  <si>
    <t>ｶｼﾔﾏ ﾋﾖﾘ</t>
  </si>
  <si>
    <t>坂田　優</t>
  </si>
  <si>
    <t>ｻｶﾀ ﾕｳ</t>
  </si>
  <si>
    <t>白石　絢菜</t>
  </si>
  <si>
    <t>ｼﾗｲｼ ｱﾔﾅ</t>
  </si>
  <si>
    <t>永澤　璃乙</t>
  </si>
  <si>
    <t>ﾅｶﾞｻﾜ ﾘｵ</t>
  </si>
  <si>
    <t>別府　理保</t>
  </si>
  <si>
    <t>ﾍﾞｯﾌﾟ ﾘﾎ</t>
  </si>
  <si>
    <t>山下　涼花</t>
  </si>
  <si>
    <t>ﾔﾏｼﾀ ｽｽﾞｶ</t>
  </si>
  <si>
    <t>米村　凜</t>
  </si>
  <si>
    <t>ﾖﾈﾑﾗ ﾘﾝ</t>
  </si>
  <si>
    <t>宮木　麻寛</t>
  </si>
  <si>
    <t>ﾐﾔｷ ﾏﾋﾛ</t>
  </si>
  <si>
    <t>岩崎　衣里子</t>
  </si>
  <si>
    <t>ｲﾜｻｷ ｴﾘｺ</t>
  </si>
  <si>
    <t>西寺　千穂</t>
  </si>
  <si>
    <t>ﾆｼﾃﾞﾗ ﾁﾎ</t>
  </si>
  <si>
    <t>園田　愛結</t>
  </si>
  <si>
    <t>ｿﾉﾀﾞ ｱﾕ</t>
  </si>
  <si>
    <t>長嶺　汐莉</t>
  </si>
  <si>
    <t>ﾅｶﾞﾐﾈ ｼｵﾘ</t>
  </si>
  <si>
    <t>髙沢　詩織</t>
  </si>
  <si>
    <t>ﾀｶｻﾞﾜ　ｼｵﾘ</t>
  </si>
  <si>
    <t>橋本　理紗子</t>
  </si>
  <si>
    <t>ﾊｼﾓﾄ　ﾘｻｺ</t>
  </si>
  <si>
    <t>八反田　亜邑</t>
  </si>
  <si>
    <t>ﾊｯﾀﾝﾀﾞ　ｱﾕｳ</t>
  </si>
  <si>
    <t>佐藤　彩捺</t>
  </si>
  <si>
    <t>ｻﾄｳ　ｱﾔﾅ</t>
  </si>
  <si>
    <t>西田　百伽</t>
  </si>
  <si>
    <t>ﾆｼﾀﾞ　ﾓﾓｶ</t>
  </si>
  <si>
    <t>岩本　茜</t>
  </si>
  <si>
    <t>ｲﾜﾓﾄ　ｱｶﾈ</t>
  </si>
  <si>
    <t>砂川　未七実</t>
  </si>
  <si>
    <t>ｽﾅｶﾞﾜ　ﾐﾅﾐ</t>
  </si>
  <si>
    <t>西原　雅子</t>
  </si>
  <si>
    <t>ﾆｼﾊﾗ　ﾏｻｺ</t>
  </si>
  <si>
    <t>奥　茉利菜</t>
  </si>
  <si>
    <t>ｵｸ　ﾏﾘﾅ</t>
  </si>
  <si>
    <t>向志水　佑夏</t>
  </si>
  <si>
    <t>ﾑｺｳｼﾐｽﾞ　ﾕｳｶ</t>
  </si>
  <si>
    <t>橋本　和佳子</t>
  </si>
  <si>
    <t>ﾊｼﾓﾄ　ﾜｶｺ</t>
  </si>
  <si>
    <t>藤本　輝</t>
  </si>
  <si>
    <t>ﾌｼﾞﾓﾄ ｷﾗ</t>
  </si>
  <si>
    <t>岩元　保奈美</t>
  </si>
  <si>
    <t>ｲﾜﾓﾄ ﾎﾅﾐ</t>
  </si>
  <si>
    <t>芹川　佳弥</t>
  </si>
  <si>
    <t>ｾﾘｶﾜ　ｶﾔ</t>
  </si>
  <si>
    <t>髙橋　若那</t>
  </si>
  <si>
    <t>ﾀｶﾊｼ　ﾜｶﾅ</t>
  </si>
  <si>
    <t>木村　晴香</t>
  </si>
  <si>
    <t>ｷﾑﾗ　ﾊﾙｶ</t>
  </si>
  <si>
    <t>村田　菜月</t>
  </si>
  <si>
    <t>ﾑﾗﾀ　ﾅﾂｷ</t>
  </si>
  <si>
    <t>山部　静玲奈</t>
  </si>
  <si>
    <t>ﾔﾏﾍﾞ　ｾﾚﾅ</t>
  </si>
  <si>
    <t>髙永　叶夢</t>
  </si>
  <si>
    <t>ﾀｶﾅｶﾞ　ｶﾅﾒ</t>
  </si>
  <si>
    <t>佐々木　りん</t>
  </si>
  <si>
    <t>ｻｻｷ　ﾘﾝ</t>
  </si>
  <si>
    <t>森本　真妃</t>
  </si>
  <si>
    <t>ﾓﾘﾓﾄ　ﾏｷ</t>
  </si>
  <si>
    <t>村上　早葵</t>
  </si>
  <si>
    <t>ﾑﾗｶﾐ　ｻｷ</t>
  </si>
  <si>
    <t>永松　璃奈</t>
  </si>
  <si>
    <t>ﾅｶﾞﾏﾂ　ﾘﾅ</t>
  </si>
  <si>
    <t>宮本　怜奈</t>
  </si>
  <si>
    <t>ﾐﾔﾓﾄ　ﾚﾅ</t>
  </si>
  <si>
    <t>山下　庵寿</t>
  </si>
  <si>
    <t>ﾔﾏｼﾀ　ｱﾝｽﾞ</t>
  </si>
  <si>
    <t>ﾅｽ ﾐｵ</t>
  </si>
  <si>
    <t>ｻﾙﾜﾀﾘ ｱｲﾘ</t>
  </si>
  <si>
    <t>青沼　那奈</t>
  </si>
  <si>
    <t>ｱｵﾇﾏ　ﾅﾅ</t>
  </si>
  <si>
    <t>隈部　蒼葉</t>
  </si>
  <si>
    <t>ｸﾏﾍﾞ　ｱｵﾊﾞ</t>
  </si>
  <si>
    <t>堤　好伽</t>
  </si>
  <si>
    <t>ﾂﾂﾐ　ｽﾐｶ</t>
  </si>
  <si>
    <t>津留　萌花</t>
  </si>
  <si>
    <t>ﾂﾙ　ﾓｴｶ</t>
  </si>
  <si>
    <t>牧野　颯姫</t>
  </si>
  <si>
    <t>ﾏｷﾉ　ｻﾂｷ</t>
  </si>
  <si>
    <t>浦浜　実里</t>
  </si>
  <si>
    <t>ｳﾗﾊﾏ　ﾐﾉﾘ</t>
  </si>
  <si>
    <t>越猪　綾菜</t>
  </si>
  <si>
    <t>ｵｵｲ　ｱﾔﾅ</t>
  </si>
  <si>
    <t>川口　綾那</t>
  </si>
  <si>
    <t>ｶﾜｸﾞﾁ　ｱﾔﾅ</t>
  </si>
  <si>
    <t>富野　汐英流</t>
  </si>
  <si>
    <t>ﾄﾐﾉ　ｼｴﾙ</t>
  </si>
  <si>
    <t>熊部　英恵</t>
  </si>
  <si>
    <t>ｸﾏﾍﾞ ﾊﾅｴ</t>
  </si>
  <si>
    <t>小川　祐佳</t>
  </si>
  <si>
    <t>ｺｶﾞﾜ ﾕｳｶ</t>
  </si>
  <si>
    <t>井上　しほみ</t>
  </si>
  <si>
    <t>ｲﾉｳｴ　ｼﾎﾐ</t>
  </si>
  <si>
    <t>竹ノ下　仁菜</t>
  </si>
  <si>
    <t>ﾀｹﾉｼﾀ　ﾆﾅ</t>
  </si>
  <si>
    <t>山本　恭羅</t>
  </si>
  <si>
    <t>ﾔﾏﾓﾄ　ﾀｶﾗ</t>
  </si>
  <si>
    <t>東　七海</t>
  </si>
  <si>
    <t>ﾋｶﾞｼ ﾅﾅﾐ</t>
  </si>
  <si>
    <t>三村　奈々</t>
  </si>
  <si>
    <t>ﾐﾑﾗ ﾅﾅ</t>
  </si>
  <si>
    <t>井　里奈乃</t>
  </si>
  <si>
    <t>ｲ ﾘﾅﾉ</t>
  </si>
  <si>
    <t>汐見　憂菜</t>
  </si>
  <si>
    <t>ｼｵﾐ ﾕﾅ</t>
  </si>
  <si>
    <t>小栁　美月</t>
  </si>
  <si>
    <t>ｺﾔﾅｷﾞ ﾐﾂｷ</t>
  </si>
  <si>
    <t>田中　陽菜</t>
  </si>
  <si>
    <t>ﾀﾅｶ ﾊﾙﾅ</t>
  </si>
  <si>
    <t>梅村　実結</t>
  </si>
  <si>
    <t>ｳﾒﾑﾗ ﾐﾕ</t>
  </si>
  <si>
    <t>德山　陽菜乃</t>
  </si>
  <si>
    <t>ﾄｸﾔﾏ ﾋﾅﾉ</t>
  </si>
  <si>
    <t>岡本　心海</t>
  </si>
  <si>
    <t>ｵｶﾓﾄ ｺｺﾐ</t>
  </si>
  <si>
    <t>馬場　冬羽</t>
  </si>
  <si>
    <t>ﾊﾞﾊﾞ ﾄﾜ</t>
  </si>
  <si>
    <t>上土井　愛美</t>
  </si>
  <si>
    <t>ｼﾞｮｳﾄﾞｲ ﾏﾅﾐ</t>
  </si>
  <si>
    <t>本田　凜吏夏</t>
  </si>
  <si>
    <t>ﾎﾝﾀﾞ ﾘﾘｶ</t>
  </si>
  <si>
    <t>浦田　菜名</t>
  </si>
  <si>
    <t>ｳﾗﾀ ﾅﾅ</t>
  </si>
  <si>
    <t>山代　真央</t>
  </si>
  <si>
    <t>ﾔﾏｼﾛ ﾏｵ</t>
  </si>
  <si>
    <t>岡本　歩華</t>
  </si>
  <si>
    <t>ｵｶﾓﾄ ﾎﾉｶ</t>
  </si>
  <si>
    <t>池田　美結</t>
  </si>
  <si>
    <t>ｲｹﾀﾞ ﾐﾕ</t>
  </si>
  <si>
    <t>ﾀｶｵｶ ﾕｷﾉ</t>
  </si>
  <si>
    <t>ｲｼﾄﾞｳﾔ ﾅﾂﾐ</t>
  </si>
  <si>
    <t>ﾏｴﾀﾞ ｻﾂｷ</t>
  </si>
  <si>
    <t>飯村　丹子</t>
  </si>
  <si>
    <t>ｲｲﾑﾗ ﾆｺ</t>
  </si>
  <si>
    <t>森　野乃花</t>
  </si>
  <si>
    <t>ﾓﾘ ﾉﾉｶ</t>
  </si>
  <si>
    <t>河嶋　美月</t>
  </si>
  <si>
    <t>ｶﾜｼﾏ ﾐﾂｷ</t>
  </si>
  <si>
    <t>猿渡　楓</t>
  </si>
  <si>
    <t>ｻﾙﾜﾀﾘ ｶｴﾃﾞ</t>
  </si>
  <si>
    <t>林　佑吏菜</t>
  </si>
  <si>
    <t>ﾊﾔｼ ﾕﾘﾅ</t>
  </si>
  <si>
    <t>大濱　未結</t>
  </si>
  <si>
    <t>ｵｵﾊﾏ ﾐﾕ</t>
  </si>
  <si>
    <t>兒島　ちひろ</t>
  </si>
  <si>
    <t>ｺｼﾞﾏ ﾁﾋﾛ</t>
  </si>
  <si>
    <t>堀田　萌</t>
  </si>
  <si>
    <t>ﾎﾘﾀ ﾓｴ</t>
  </si>
  <si>
    <t>宮崎　こと恵</t>
  </si>
  <si>
    <t>ﾐﾔｻﾞｷ ｺﾄｴ</t>
  </si>
  <si>
    <t>村田　美咲</t>
  </si>
  <si>
    <t>ﾑﾗﾀ ﾐｻｷ</t>
  </si>
  <si>
    <t>ｳﾗﾂ ｱﾐ</t>
  </si>
  <si>
    <t>ﾐｻｷ ﾏﾐ</t>
  </si>
  <si>
    <t>ﾀｹｸﾞﾁ ﾘｵ</t>
  </si>
  <si>
    <t>浦川　茉侑</t>
  </si>
  <si>
    <t>ｳﾗｶﾜ ﾏﾕ</t>
  </si>
  <si>
    <t>下田　琴乃</t>
  </si>
  <si>
    <t>ｼﾓﾀﾞ ｺﾄﾉ</t>
  </si>
  <si>
    <t>倉永　こゆき</t>
  </si>
  <si>
    <t>ｸﾗﾅｶﾞ ｺﾕｷ</t>
  </si>
  <si>
    <t>神田　彩華</t>
  </si>
  <si>
    <t>ｶﾝﾀﾞ　ｱﾔｶ</t>
  </si>
  <si>
    <t>岩川　奈央</t>
  </si>
  <si>
    <t>ｲﾜｶﾜ　ﾅｵ</t>
  </si>
  <si>
    <t>須藤　帆奏</t>
  </si>
  <si>
    <t>ｽﾄﾞｳ　ﾎﾉｶ</t>
  </si>
  <si>
    <t>猪島　あかり</t>
  </si>
  <si>
    <t>ｲｼﾞﾏ　ｱｶﾘ</t>
  </si>
  <si>
    <t>榎本　妃恵</t>
  </si>
  <si>
    <t>ｴﾉﾓﾄ　ｷｴ</t>
  </si>
  <si>
    <t>川野　美綾</t>
  </si>
  <si>
    <t>ｶﾜﾉ　ﾐｱ</t>
  </si>
  <si>
    <t>後藤　沙梨那</t>
  </si>
  <si>
    <t>ｺﾞﾄｳ　ｻﾘﾅ</t>
  </si>
  <si>
    <t>ｳﾁﾔﾏ　ｱｵｲ</t>
  </si>
  <si>
    <t>東　沙希子</t>
  </si>
  <si>
    <t>ﾋｶﾞｼ　ｻｷｺ</t>
  </si>
  <si>
    <t>松本　亜美</t>
  </si>
  <si>
    <t>ﾏﾂﾓﾄ　ｱﾐ</t>
  </si>
  <si>
    <t>林　麗</t>
  </si>
  <si>
    <t>ﾊﾔｼ　ｳﾗﾗ</t>
  </si>
  <si>
    <t>安田　里未</t>
  </si>
  <si>
    <t>ﾔｽﾀﾞ　ﾘﾐ</t>
  </si>
  <si>
    <t>篠塚　彩菜</t>
  </si>
  <si>
    <t>ｼﾉﾂｶ　ｱﾔﾅ</t>
  </si>
  <si>
    <t>松本　実子</t>
  </si>
  <si>
    <t>ﾏﾂﾓﾄ　ﾏｺ</t>
  </si>
  <si>
    <t>藤本　結子</t>
  </si>
  <si>
    <t>佐藤　真依</t>
  </si>
  <si>
    <t>宮木　結衣</t>
  </si>
  <si>
    <t>東　茜寧</t>
  </si>
  <si>
    <t>ｲﾜｷ　ﾐﾕ</t>
  </si>
  <si>
    <t>ﾀｹﾓﾄ　ｱﾔｶ</t>
  </si>
  <si>
    <t>ﾅｶﾞｲ　ﾐｻｷ</t>
  </si>
  <si>
    <t>ﾑﾗﾔﾏ　ﾚﾅ</t>
  </si>
  <si>
    <t>ﾔﾏｼﾀ　ﾏﾐ</t>
  </si>
  <si>
    <t>多武　渚凪</t>
  </si>
  <si>
    <t>ﾀﾌﾞ　ﾅﾅ</t>
  </si>
  <si>
    <t>川田　志乃</t>
  </si>
  <si>
    <t>ｶﾜﾀ　ｼﾉ</t>
  </si>
  <si>
    <t>松本　月那</t>
  </si>
  <si>
    <t>ﾏﾂﾓﾄ　ﾙﾅ</t>
  </si>
  <si>
    <t>橋本　莉子</t>
  </si>
  <si>
    <t>ﾊｼﾓﾄ　ﾘｺ</t>
  </si>
  <si>
    <t>長沼　優香</t>
  </si>
  <si>
    <t>ﾅｶﾞﾇﾏ　ﾕｳｶ</t>
  </si>
  <si>
    <t>皆越　麻世</t>
  </si>
  <si>
    <t>ﾐﾅｺﾞｼ　ﾏﾖ</t>
  </si>
  <si>
    <t>塚田　千尋</t>
  </si>
  <si>
    <t>ﾂｶﾀﾞ　ﾁﾋﾛ</t>
  </si>
  <si>
    <t>原賀　藍実</t>
  </si>
  <si>
    <t>ﾊﾗｶﾞ　ｱｲﾐ</t>
  </si>
  <si>
    <t>松井　優奈</t>
  </si>
  <si>
    <t>ﾏﾂｲ　ﾕｳﾅ</t>
  </si>
  <si>
    <t>松山　明日香</t>
  </si>
  <si>
    <t>ﾏﾂﾔﾏ　ｱｽｶ</t>
  </si>
  <si>
    <t>井　菜那花</t>
  </si>
  <si>
    <t>ｲ　ﾅﾅｶ</t>
  </si>
  <si>
    <t>山下　麗梨</t>
  </si>
  <si>
    <t>ﾔﾏｼﾀ　ﾏﾘﾝ</t>
  </si>
  <si>
    <t>甲斐　紗冬菜</t>
  </si>
  <si>
    <t>ｶｲ　ｻﾄﾅ</t>
  </si>
  <si>
    <t>三島　海汐</t>
  </si>
  <si>
    <t>ﾐｼﾏ ﾐｵ</t>
  </si>
  <si>
    <t>杉本　笑理</t>
  </si>
  <si>
    <t>ｽｷﾞﾓﾄ　ｴﾐﾘ</t>
  </si>
  <si>
    <t>ﾂｷｵ ﾏﾘﾓ</t>
  </si>
  <si>
    <t>工藤　若菜</t>
  </si>
  <si>
    <t>ｸﾄﾞｳ ﾜｶﾅ</t>
  </si>
  <si>
    <t>渡辺　美月</t>
  </si>
  <si>
    <t>ﾜﾀﾅﾍﾞ ﾐﾂｷ</t>
  </si>
  <si>
    <t>森　怜華</t>
  </si>
  <si>
    <t>ﾓﾘ ﾚｲｶ</t>
  </si>
  <si>
    <t>土屋　茉亜沙</t>
  </si>
  <si>
    <t>ﾂﾁﾔ　ﾏｱｻ</t>
  </si>
  <si>
    <t>福原　澪風</t>
  </si>
  <si>
    <t>ﾌｸﾊﾗ　ﾐｶｾﾞ</t>
  </si>
  <si>
    <t>稲田　美玲</t>
  </si>
  <si>
    <t>ｲﾅﾀﾞ　ﾐﾚｲ</t>
  </si>
  <si>
    <t>尾方　夢夏</t>
  </si>
  <si>
    <t>ｵｶﾞﾀ　ﾕﾒﾅ</t>
  </si>
  <si>
    <t>川口　怜依奈</t>
  </si>
  <si>
    <t>ｶﾜｸﾞﾁ　ﾚｲﾅ</t>
  </si>
  <si>
    <t>北川　和香奈</t>
  </si>
  <si>
    <t>ｷﾀｶﾞﾜ　ﾜｶﾅ</t>
  </si>
  <si>
    <t>中田　星来</t>
  </si>
  <si>
    <t>ﾅｶﾀ　ｾﾗ</t>
  </si>
  <si>
    <t>武田　菜月</t>
  </si>
  <si>
    <t>ﾀｹﾀ　ﾅﾂｷ</t>
  </si>
  <si>
    <t>嶋津　睦美</t>
  </si>
  <si>
    <t>ｼﾏﾂﾞ　ﾑﾂﾐ</t>
  </si>
  <si>
    <t>平石　莉乃</t>
  </si>
  <si>
    <t>ﾋﾗｲｼ　ﾘﾉ</t>
  </si>
  <si>
    <t>城山　瑠那</t>
  </si>
  <si>
    <t>ｼﾞｮｳﾔﾏ　ﾙﾅ</t>
  </si>
  <si>
    <t>山田　梨央</t>
  </si>
  <si>
    <t>ﾔﾏﾀﾞ　ﾘｵ</t>
  </si>
  <si>
    <t>中村　優弥</t>
  </si>
  <si>
    <t>ﾅｶﾑﾗ　ﾏﾋﾛ</t>
  </si>
  <si>
    <t>山下　里歩</t>
  </si>
  <si>
    <t>ﾔﾏｼﾀ　ﾘﾎ</t>
  </si>
  <si>
    <t>渕上　菜々美</t>
  </si>
  <si>
    <t>ﾌﾁｶﾞﾐ　ﾅﾅﾐ</t>
  </si>
  <si>
    <t>前嶋　彩夏</t>
  </si>
  <si>
    <t>ﾏｴｼﾏ　ｱﾔｶ</t>
  </si>
  <si>
    <t>志水　真菜</t>
  </si>
  <si>
    <t>ｼﾐｽﾞ　ﾏﾅ</t>
  </si>
  <si>
    <t>園田　優稀</t>
  </si>
  <si>
    <t>ｿﾉﾀﾞ　ﾕｳｷ</t>
  </si>
  <si>
    <t>ﾐﾔﾓﾄ　ｶﾎ</t>
  </si>
  <si>
    <t>ｴﾉﾓﾄ　ﾓﾓｶ</t>
  </si>
  <si>
    <t>ﾄｸﾅｶﾞ　ﾅﾅ</t>
  </si>
  <si>
    <t>ﾀﾊﾞﾀ ﾎﾉｶ</t>
  </si>
  <si>
    <t>ﾊﾔﾉ　ﾏﾅ</t>
  </si>
  <si>
    <t>尾﨑 蓮華</t>
  </si>
  <si>
    <t>ｵｻﾞｷ　ﾚﾝｶ</t>
  </si>
  <si>
    <t>清田 真帆</t>
  </si>
  <si>
    <t>ｷﾖﾀ　ﾏﾎ</t>
  </si>
  <si>
    <t>坂田 遥渚</t>
  </si>
  <si>
    <t>ｻｶﾀ　ﾊﾙﾅ</t>
  </si>
  <si>
    <t>前田  梓</t>
  </si>
  <si>
    <t>ﾏｴﾀﾞ　ｱｽﾞｻ</t>
  </si>
  <si>
    <t>梶原　美唯</t>
  </si>
  <si>
    <t>ｶｼﾞﾜﾗ　ﾐﾕ</t>
  </si>
  <si>
    <t>ｲｼﾓﾄ　ｱｵｲ</t>
  </si>
  <si>
    <t>ﾀﾉｳｴ　ﾏｲ</t>
  </si>
  <si>
    <t>ﾏｴﾀﾞ　ﾐｷ　</t>
  </si>
  <si>
    <t>ﾏﾓﾄ　ｼｮｳｺ</t>
  </si>
  <si>
    <t>ｲﾉｳｴ　ﾐﾋﾛ</t>
  </si>
  <si>
    <t>ｿｳﾀﾞ　ﾕｳｷ</t>
  </si>
  <si>
    <t>ﾂﾉﾀﾞ　ｻﾔｶ</t>
  </si>
  <si>
    <t>ﾅｶｼﾏ　ﾅｷﾞｻ</t>
  </si>
  <si>
    <t>松永　まりの</t>
  </si>
  <si>
    <t>ﾏﾂﾅｶﾞ ﾏﾘﾉ</t>
  </si>
  <si>
    <t>出口　莉子</t>
  </si>
  <si>
    <t>ﾃﾞｸﾞﾁ ﾘｺ</t>
  </si>
  <si>
    <t>畑中 美希</t>
  </si>
  <si>
    <t>ﾊﾀﾅｶ ﾐｷ</t>
  </si>
  <si>
    <t>池﨑　桜子</t>
  </si>
  <si>
    <t>ｲｹｻﾞｷ　ｻｸﾗｺ</t>
  </si>
  <si>
    <t>小川　桃子</t>
  </si>
  <si>
    <t>ｵｶﾞﾜ ﾓﾓｺ</t>
  </si>
  <si>
    <t>織口　香</t>
  </si>
  <si>
    <t>ｵﾘｸﾞﾁ ｺｳﾒ</t>
  </si>
  <si>
    <t>村上　史花</t>
  </si>
  <si>
    <t>ﾑﾗｶﾐ ﾌﾐｶ</t>
  </si>
  <si>
    <t>東　莉子</t>
  </si>
  <si>
    <t>ﾋｶﾞｼ　ﾘｺ</t>
  </si>
  <si>
    <t>平川　夢</t>
  </si>
  <si>
    <t>ﾋﾗｶﾜ ﾕﾒ</t>
  </si>
  <si>
    <t>佐々木　杏華</t>
  </si>
  <si>
    <t>ｻｻｷ ｷｮｳｶ</t>
  </si>
  <si>
    <t>川野　朱莉</t>
  </si>
  <si>
    <t>ｶﾜﾉ　ｱｶﾘ</t>
  </si>
  <si>
    <t>松本　まどか</t>
  </si>
  <si>
    <t>ﾏﾂﾓﾄ　ﾏﾄﾞｶ</t>
  </si>
  <si>
    <t>松岡　愛咲</t>
  </si>
  <si>
    <t>ﾏﾂｵｶ　ｱｲｻ</t>
  </si>
  <si>
    <t>ｵｵｷ　ﾏｲ</t>
  </si>
  <si>
    <t>ｻｶｸﾞﾁ　ﾏﾅ</t>
  </si>
  <si>
    <t>ﾐﾔｼﾞﾏ　ｻﾉ</t>
  </si>
  <si>
    <t>ﾐﾔﾓﾄ　ﾏｲ</t>
  </si>
  <si>
    <t>ｼｵﾔﾏ　ﾓﾓｶ</t>
  </si>
  <si>
    <t>ｶｻｲ　ｱﾔﾉ</t>
  </si>
  <si>
    <t>ﾅｶｵ　ﾋﾅ</t>
  </si>
  <si>
    <t>下田　瑞姫</t>
  </si>
  <si>
    <t>ｼﾓﾀﾞ ﾐｽﾞｷ</t>
  </si>
  <si>
    <t>大林　真子</t>
  </si>
  <si>
    <t>ｵｵﾊﾞﾔｼ ﾏｺ</t>
  </si>
  <si>
    <t>森本　月和早</t>
  </si>
  <si>
    <t>ﾓﾘﾓﾄ ﾂｶｻ</t>
  </si>
  <si>
    <t>ﾊﾗ ｽｽﾞｶ</t>
  </si>
  <si>
    <t>ｼﾏｻｷ ﾉﾉｶ</t>
  </si>
  <si>
    <t>ｵｶﾞﾜ ﾐｽﾞｷ</t>
  </si>
  <si>
    <t>社方　璃莉花</t>
  </si>
  <si>
    <t>ｼｬｶﾀ ﾘﾘｶ</t>
  </si>
  <si>
    <t>古川　愛海</t>
  </si>
  <si>
    <t>ﾌﾙｶﾜ ﾅﾙﾐ</t>
  </si>
  <si>
    <t>久末　彩加</t>
  </si>
  <si>
    <t>ﾋｻｽｴ ｱﾔｶ</t>
  </si>
  <si>
    <t>岩堀　里菜</t>
  </si>
  <si>
    <t>ｲﾜﾎﾘ ﾘﾅ</t>
  </si>
  <si>
    <t>中原　瑠南</t>
  </si>
  <si>
    <t>ﾅｶﾊﾗ ﾙﾅ</t>
  </si>
  <si>
    <t>ｳﾄ ｱﾔﾉ</t>
  </si>
  <si>
    <t>上野　佑舞</t>
  </si>
  <si>
    <t>ｳｴﾉ　ﾕﾏ</t>
  </si>
  <si>
    <t>岸　紗耶佳</t>
  </si>
  <si>
    <t>ｷｼ　ｻﾔｶ</t>
  </si>
  <si>
    <t>緒方　照紗</t>
  </si>
  <si>
    <t>ｵｶﾞﾀ　ﾃﾙｻ</t>
  </si>
  <si>
    <t>中村　優日</t>
  </si>
  <si>
    <t>ﾅｶﾑﾗ　ﾕｳﾋ</t>
  </si>
  <si>
    <t>山元 彩加</t>
  </si>
  <si>
    <t>ﾔﾏﾓﾄ ｱﾔｶ</t>
  </si>
  <si>
    <t>宮本 彩香</t>
  </si>
  <si>
    <t>ﾐﾔﾓﾄ ｱﾔｶ</t>
  </si>
  <si>
    <t>平野　莉彩</t>
  </si>
  <si>
    <t>ﾋﾗﾉ ﾘｻ</t>
  </si>
  <si>
    <t>谷本　凛</t>
  </si>
  <si>
    <t>ﾀﾆﾓﾄ ﾘﾝ</t>
  </si>
  <si>
    <t>田中　鈴那</t>
  </si>
  <si>
    <t>ﾀﾅｶ ｽｽﾞﾅ</t>
  </si>
  <si>
    <t>山部　若菜</t>
  </si>
  <si>
    <t>ﾔﾏﾍﾞ ﾜｶﾅ</t>
  </si>
  <si>
    <t>龍井　涼花</t>
  </si>
  <si>
    <t>ﾀﾂｲ ﾘｮｳｶ</t>
  </si>
  <si>
    <t>辰巳 緋莉</t>
  </si>
  <si>
    <t>ﾀﾂﾐ ｱｶﾘ</t>
  </si>
  <si>
    <t>川端　あゆみ</t>
  </si>
  <si>
    <t>ｶﾜﾊﾞﾀ ｱﾕﾐ</t>
  </si>
  <si>
    <t>石山　礼菜</t>
  </si>
  <si>
    <t>ｲｼﾔﾏ ﾚｲﾅ</t>
  </si>
  <si>
    <t>野中　智咲</t>
  </si>
  <si>
    <t>ﾉﾅｶ ﾁｻｷ</t>
  </si>
  <si>
    <t>野中　萌</t>
  </si>
  <si>
    <t>ﾉﾅｶ ﾓｴ</t>
  </si>
  <si>
    <t>田中　愛莉</t>
  </si>
  <si>
    <t>ﾀﾅｶ ｴﾘ</t>
  </si>
  <si>
    <t>金光　麗華</t>
  </si>
  <si>
    <t>ｶﾈﾐﾂ ﾚｲｶ</t>
  </si>
  <si>
    <t>津地　真帆</t>
  </si>
  <si>
    <t>ﾂﾁﾞ ﾏﾎ</t>
  </si>
  <si>
    <t>渡辺　万裕子</t>
  </si>
  <si>
    <t>ﾜﾀﾅﾍﾞ ﾏﾕｺ</t>
  </si>
  <si>
    <t>石原　あんな</t>
  </si>
  <si>
    <t>ｲｼﾊﾗ　ｱﾝﾅ</t>
  </si>
  <si>
    <t>竹下　由夏</t>
  </si>
  <si>
    <t>ﾀｹｼﾀ　ﾕｶ</t>
  </si>
  <si>
    <t>金子　　櫻</t>
  </si>
  <si>
    <t>ｶﾈｺ　ｻｸﾗ</t>
  </si>
  <si>
    <t>増永　梨乃</t>
  </si>
  <si>
    <t>ﾏｽﾅｶﾞ　ﾘﾉ</t>
  </si>
  <si>
    <t>森　　真叶</t>
  </si>
  <si>
    <t>ﾓﾘ　ﾏﾅｶ</t>
  </si>
  <si>
    <t>初田　結那</t>
  </si>
  <si>
    <t>ﾊﾂﾀﾞ　ﾕｳﾅ</t>
  </si>
  <si>
    <t>牛島　梨宝</t>
  </si>
  <si>
    <t>ｳﾄｼﾞﾏ　ﾘﾎ</t>
  </si>
  <si>
    <t>宮本　朋加</t>
  </si>
  <si>
    <t>ﾐﾔﾓﾄ　ﾄﾓｶ</t>
  </si>
  <si>
    <t>住　麻悠子</t>
  </si>
  <si>
    <t>ｽﾐ　ﾏﾕｺ</t>
  </si>
  <si>
    <t>山崎　莉奈</t>
  </si>
  <si>
    <t>ﾔﾏｻｷ ﾘﾅ</t>
  </si>
  <si>
    <t>川島　瑠美奏</t>
  </si>
  <si>
    <t>ｶﾜｼﾏ ﾙﾐｶ</t>
  </si>
  <si>
    <t>新富  愛</t>
  </si>
  <si>
    <t>ｼﾝﾄﾐ ｱｲ</t>
  </si>
  <si>
    <t>ﾀｹﾀﾞ ﾘﾝｶ</t>
  </si>
  <si>
    <t>中嶋　梨乃</t>
  </si>
  <si>
    <t>ﾅｶｼﾏ ﾘﾉ</t>
  </si>
  <si>
    <t>ﾔｼｹﾞ ﾐｵ</t>
  </si>
  <si>
    <t>ｺｲｹ ﾓｴｶ</t>
  </si>
  <si>
    <t>迫本　萌未</t>
  </si>
  <si>
    <t>ｻｺﾓﾄ ﾓﾅﾐ</t>
  </si>
  <si>
    <t>松永　希</t>
  </si>
  <si>
    <t>ﾏﾂﾅｶﾞ　ﾉｿﾞﾐ</t>
  </si>
  <si>
    <t>冨永　果杏</t>
  </si>
  <si>
    <t>ﾄﾐﾅｶﾞ ｶﾉﾝ</t>
  </si>
  <si>
    <t>足立　巳妃奈</t>
  </si>
  <si>
    <t>ｱﾀﾞﾁ　ﾐﾋﾅ</t>
  </si>
  <si>
    <t>坂本　香雪</t>
  </si>
  <si>
    <t>ｻｶﾓﾄ ｺﾕｷ</t>
  </si>
  <si>
    <t>渡辺　真梨</t>
  </si>
  <si>
    <t>ﾜﾀﾅﾍﾞ ﾏﾘﾝ</t>
  </si>
  <si>
    <t>芥川　慧</t>
  </si>
  <si>
    <t>ｱｸﾀｶﾞﾜ ｹｲ</t>
  </si>
  <si>
    <t>橋本　歩</t>
  </si>
  <si>
    <t>ﾊｼﾓﾄ ｱﾕﾐ</t>
  </si>
  <si>
    <t>山本　莉菜</t>
  </si>
  <si>
    <t>ﾔﾏﾓﾄ ﾘﾅ</t>
  </si>
  <si>
    <t>川手　美雨</t>
  </si>
  <si>
    <t>ｶﾜﾃ ﾐｳ</t>
  </si>
  <si>
    <t>穂積　葵</t>
  </si>
  <si>
    <t>ﾎｽﾞﾐ ｱｵｲ</t>
  </si>
  <si>
    <t>ﾆｼﾑﾗ　ｶﾅ</t>
  </si>
  <si>
    <t>ﾅｶﾔﾏ　ﾕｲ</t>
  </si>
  <si>
    <t>ｲﾏﾑﾗ　ﾐﾔｺ</t>
  </si>
  <si>
    <t>村上　愛華</t>
  </si>
  <si>
    <t>ﾑﾗｶﾐ　ｱｲｶ</t>
  </si>
  <si>
    <t>ﾏﾂﾀﾞ　ﾀﾏｷ</t>
  </si>
  <si>
    <t>ｲｽﾞﾐ　ｼﾞｭﾝﾅ</t>
  </si>
  <si>
    <t>ｶﾒﾔﾏ　ﾏﾄﾞｶ</t>
  </si>
  <si>
    <t>ﾂｶﾓﾄ　ｷｮｳ</t>
  </si>
  <si>
    <t>ﾏｴｻﾞｷ　ｾﾘﾅ</t>
  </si>
  <si>
    <t>安永　莉帆</t>
  </si>
  <si>
    <t>ﾔｽﾅｶﾞ　ﾘﾎ</t>
  </si>
  <si>
    <t>森田　結衣</t>
  </si>
  <si>
    <t>ﾓﾘﾀ　ﾕｲ</t>
  </si>
  <si>
    <t>秋永　理子</t>
  </si>
  <si>
    <t>ｱｷﾅｶﾞ　ﾘｺ</t>
  </si>
  <si>
    <t>佐野　　 響</t>
  </si>
  <si>
    <t>ｻﾉ　ﾋﾋﾞｷ</t>
  </si>
  <si>
    <t>近松　萌生</t>
  </si>
  <si>
    <t>ﾁｶﾏﾂ　ﾒｲ</t>
  </si>
  <si>
    <t>ｲﾜﾓﾄ　ｱﾝﾅ</t>
  </si>
  <si>
    <t>ｶﾄｳ　ﾊﾙﾅ</t>
  </si>
  <si>
    <t>寺本有里香</t>
  </si>
  <si>
    <t>ﾃﾗﾓﾄ　ﾕﾘｶ</t>
  </si>
  <si>
    <t>ｾｷﾍﾞ　ｱｲｶ</t>
  </si>
  <si>
    <t>ﾐﾔﾓﾄ　ﾄﾓﾐ</t>
  </si>
  <si>
    <t>山川　日佳莉</t>
  </si>
  <si>
    <t>ﾔﾏｶﾜ　ﾋｶﾘ</t>
  </si>
  <si>
    <t>鷺村  桃花</t>
  </si>
  <si>
    <t>ｻｷﾞﾑﾗ ﾓﾓｶ</t>
  </si>
  <si>
    <t>郷  萌々香</t>
  </si>
  <si>
    <t>ｺﾞｳ ﾓﾓｶ</t>
  </si>
  <si>
    <t>ﾀｶﾐ　ｻｵﾘ</t>
  </si>
  <si>
    <t>今村  心海</t>
  </si>
  <si>
    <t>ｲﾏﾑﾗ ｺｺﾐ</t>
  </si>
  <si>
    <t>ﾆｼﾀﾆ　ﾐｽﾞｷ</t>
  </si>
  <si>
    <t>藤岡  瑞穂</t>
  </si>
  <si>
    <t>ﾌｼﾞｵｶ ﾐｽﾞﾎ</t>
  </si>
  <si>
    <t>佐々木　実優</t>
  </si>
  <si>
    <t>ｻｻｷ　ﾐﾕｳ</t>
  </si>
  <si>
    <t>川上   真奈</t>
  </si>
  <si>
    <t>ｶﾜｶﾐ ﾏﾅ</t>
  </si>
  <si>
    <t>西村  綾乃</t>
  </si>
  <si>
    <t>ﾆｼﾑﾗ ｱﾔﾉ</t>
  </si>
  <si>
    <t>柳瀬　真美</t>
  </si>
  <si>
    <t>ﾔﾅｾ　ﾏﾐ</t>
  </si>
  <si>
    <t>穴井  杏華</t>
  </si>
  <si>
    <t>ｱﾅｲ ｷｮｳｶ</t>
  </si>
  <si>
    <t>ｼｵﾔﾏ　ﾋｶﾘ</t>
  </si>
  <si>
    <t>ﾕｹﾞ　ｷﾎ</t>
  </si>
  <si>
    <t>角　香奈</t>
  </si>
  <si>
    <t>ｽﾐ　ﾕｳﾅ</t>
  </si>
  <si>
    <t>ｸﾏﾍﾞ　ｷﾘﾅ</t>
  </si>
  <si>
    <t>高木　愛美</t>
  </si>
  <si>
    <t>タカキ  アイミ</t>
  </si>
  <si>
    <t>島崎　遥貴</t>
  </si>
  <si>
    <t>宮川　はづき</t>
  </si>
  <si>
    <t>緒方　悠</t>
  </si>
  <si>
    <t>新垣　聖那</t>
  </si>
  <si>
    <t>ｼﾝｶﾞｷ　ｾｲﾅ</t>
  </si>
  <si>
    <t>藤村　光紀</t>
  </si>
  <si>
    <t>ﾌｼﾞﾑﾗ　ﾐﾂﾞｷ</t>
  </si>
  <si>
    <t>栗原　泉</t>
  </si>
  <si>
    <t>ｸﾘﾊﾗ　ｲｽﾞﾐ</t>
  </si>
  <si>
    <t>藤原　花音</t>
  </si>
  <si>
    <t>ﾌｼﾞﾜﾗ　ｶﾉﾝ</t>
  </si>
  <si>
    <t>田上　沙和</t>
  </si>
  <si>
    <t>ﾀﾉｳｴ　ｻﾜ</t>
  </si>
  <si>
    <t>橋口　紗羽</t>
  </si>
  <si>
    <t>ﾊｼｸﾞﾁ　ｻﾜ</t>
  </si>
  <si>
    <t>村田　怜奈</t>
  </si>
  <si>
    <t>ﾑﾗﾀ ﾚﾅ</t>
  </si>
  <si>
    <t>垣田　理子</t>
  </si>
  <si>
    <t>ｶｷﾀﾞ ﾘｺ</t>
  </si>
  <si>
    <t>田嶋　萌子</t>
  </si>
  <si>
    <t>ﾀｼﾞﾏ ﾓｴｺ</t>
  </si>
  <si>
    <t>坂井　陽香</t>
  </si>
  <si>
    <t>ｻｶｲ ﾊﾙｶ</t>
  </si>
  <si>
    <t>坂梨　美優</t>
  </si>
  <si>
    <t>ｻｶﾅｼ ﾐﾕ</t>
  </si>
  <si>
    <t>宮野　真菜</t>
  </si>
  <si>
    <t>ﾐﾔﾉ ﾏﾅ</t>
  </si>
  <si>
    <t>西村　天音</t>
  </si>
  <si>
    <t>ﾆｼﾑﾗ ｱﾉﾝ</t>
  </si>
  <si>
    <t>西村　菜々子</t>
  </si>
  <si>
    <t>ﾆｼﾑﾗ ﾅﾅｺ</t>
  </si>
  <si>
    <t>村上絵理奈</t>
  </si>
  <si>
    <t>ﾑﾗｶﾐ ｴﾘﾅ</t>
  </si>
  <si>
    <t>３年生です。</t>
  </si>
  <si>
    <t>芦北支援</t>
  </si>
  <si>
    <t>球磨中央</t>
  </si>
  <si>
    <r>
      <t xml:space="preserve">  </t>
    </r>
    <r>
      <rPr>
        <b/>
        <sz val="11"/>
        <rFont val="ＭＳ Ｐゴシック"/>
        <family val="3"/>
      </rPr>
      <t>メール申込先　　西口　賢士(熊本中央高)　ｱﾄﾞﾚｽ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west.s.o@live.jp</t>
    </r>
    <r>
      <rPr>
        <b/>
        <sz val="11"/>
        <rFont val="ＭＳ Ｐゴシック"/>
        <family val="3"/>
      </rPr>
      <t xml:space="preserve">
　　　　　　　　　　　　８月１８日（土）１２：００必着
　振込先　　　 ゆうちょ銀行　記号17170番号37000091　
　　　　　　　　　</t>
    </r>
    <r>
      <rPr>
        <b/>
        <sz val="11"/>
        <color indexed="10"/>
        <rFont val="ＭＳ Ｐゴシック"/>
        <family val="3"/>
      </rPr>
      <t>高体連ではなく、強化部の口座です。</t>
    </r>
  </si>
  <si>
    <t>4X100R</t>
  </si>
  <si>
    <t>4X400R</t>
  </si>
  <si>
    <t>1年２００ｍ</t>
  </si>
  <si>
    <t>1年４００ｍ</t>
  </si>
  <si>
    <t>1年３０００ｍＳＣ</t>
  </si>
  <si>
    <t>1年１１０ｍＨ</t>
  </si>
  <si>
    <t>1年４００ｍＨ</t>
  </si>
  <si>
    <t>1年三段跳</t>
  </si>
  <si>
    <t>1年砲丸投</t>
  </si>
  <si>
    <t>1年３０００ｍＷ</t>
  </si>
  <si>
    <t>２年８００ｍ</t>
  </si>
  <si>
    <t>２年３０００ｍＳＣ</t>
  </si>
  <si>
    <t>２年１１０ｍＨ</t>
  </si>
  <si>
    <t>２年４００ｍＨ</t>
  </si>
  <si>
    <t>２年３０００ｍＷ</t>
  </si>
  <si>
    <t>２年棒高跳</t>
  </si>
  <si>
    <t>２年走幅跳</t>
  </si>
  <si>
    <t>２年三段跳</t>
  </si>
  <si>
    <t>Ｈ３０
男 子</t>
  </si>
  <si>
    <t>Ｈ３０
女 子</t>
  </si>
  <si>
    <t>4×100mR</t>
  </si>
  <si>
    <t>４×400mR</t>
  </si>
  <si>
    <r>
      <t>1年１００ｍ</t>
    </r>
    <r>
      <rPr>
        <sz val="11"/>
        <rFont val="ＭＳ Ｐゴシック"/>
        <family val="3"/>
      </rPr>
      <t>H</t>
    </r>
  </si>
  <si>
    <t>1年４００ｍH</t>
  </si>
  <si>
    <t>１年三段跳</t>
  </si>
  <si>
    <t>２年三段跳</t>
  </si>
  <si>
    <t>２年４００ｍH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</si>
</sst>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yyyy/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33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3" fillId="32" borderId="19" xfId="0" applyFont="1" applyFill="1" applyBorder="1" applyAlignment="1">
      <alignment horizontal="left" vertical="center"/>
    </xf>
    <xf numFmtId="0" fontId="0" fillId="32" borderId="20" xfId="0" applyFill="1" applyBorder="1" applyAlignment="1">
      <alignment/>
    </xf>
    <xf numFmtId="0" fontId="0" fillId="32" borderId="20" xfId="0" applyFill="1" applyBorder="1" applyAlignment="1">
      <alignment horizontal="right" vertical="top"/>
    </xf>
    <xf numFmtId="0" fontId="0" fillId="32" borderId="20" xfId="0" applyFill="1" applyBorder="1" applyAlignment="1">
      <alignment vertical="top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 vertical="center"/>
    </xf>
    <xf numFmtId="0" fontId="0" fillId="32" borderId="23" xfId="0" applyFill="1" applyBorder="1" applyAlignment="1">
      <alignment/>
    </xf>
    <xf numFmtId="0" fontId="0" fillId="32" borderId="23" xfId="0" applyFill="1" applyBorder="1" applyAlignment="1">
      <alignment horizontal="right" vertical="top"/>
    </xf>
    <xf numFmtId="0" fontId="0" fillId="32" borderId="23" xfId="0" applyFill="1" applyBorder="1" applyAlignment="1">
      <alignment vertical="top"/>
    </xf>
    <xf numFmtId="0" fontId="8" fillId="32" borderId="0" xfId="0" applyFont="1" applyFill="1" applyBorder="1" applyAlignment="1">
      <alignment vertical="center"/>
    </xf>
    <xf numFmtId="0" fontId="0" fillId="32" borderId="24" xfId="0" applyFill="1" applyBorder="1" applyAlignment="1">
      <alignment horizontal="right" vertical="center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vertical="center"/>
      <protection locked="0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0" fontId="3" fillId="33" borderId="29" xfId="0" applyFont="1" applyFill="1" applyBorder="1" applyAlignment="1">
      <alignment horizontal="center" vertical="center" shrinkToFit="1"/>
    </xf>
    <xf numFmtId="0" fontId="0" fillId="0" borderId="30" xfId="0" applyFill="1" applyBorder="1" applyAlignment="1" applyProtection="1">
      <alignment horizontal="center" vertical="center"/>
      <protection locked="0"/>
    </xf>
    <xf numFmtId="178" fontId="10" fillId="0" borderId="3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 shrinkToFit="1"/>
    </xf>
    <xf numFmtId="0" fontId="3" fillId="32" borderId="36" xfId="0" applyFont="1" applyFill="1" applyBorder="1" applyAlignment="1">
      <alignment horizontal="center" vertical="center" shrinkToFit="1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178" fontId="10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178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vertical="center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2" fillId="4" borderId="0" xfId="0" applyNumberFormat="1" applyFont="1" applyFill="1" applyAlignment="1">
      <alignment vertical="center"/>
    </xf>
    <xf numFmtId="0" fontId="13" fillId="32" borderId="11" xfId="0" applyFont="1" applyFill="1" applyBorder="1" applyAlignment="1">
      <alignment horizontal="left"/>
    </xf>
    <xf numFmtId="0" fontId="0" fillId="32" borderId="46" xfId="0" applyFill="1" applyBorder="1" applyAlignment="1">
      <alignment horizontal="right"/>
    </xf>
    <xf numFmtId="0" fontId="0" fillId="0" borderId="0" xfId="0" applyFill="1" applyAlignment="1">
      <alignment horizontal="left" vertical="top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12" fillId="4" borderId="0" xfId="0" applyNumberFormat="1" applyFont="1" applyFill="1" applyAlignment="1">
      <alignment vertical="center"/>
    </xf>
    <xf numFmtId="0" fontId="0" fillId="32" borderId="15" xfId="0" applyFill="1" applyBorder="1" applyAlignment="1">
      <alignment/>
    </xf>
    <xf numFmtId="184" fontId="0" fillId="4" borderId="53" xfId="0" applyNumberForma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57" fontId="0" fillId="0" borderId="0" xfId="0" applyNumberFormat="1" applyAlignment="1">
      <alignment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183" fontId="0" fillId="4" borderId="57" xfId="0" applyNumberForma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5" fontId="7" fillId="4" borderId="59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179" fontId="11" fillId="34" borderId="5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4" borderId="60" xfId="0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5" fontId="7" fillId="4" borderId="61" xfId="0" applyNumberFormat="1" applyFont="1" applyFill="1" applyBorder="1" applyAlignment="1">
      <alignment horizontal="right" vertical="center"/>
    </xf>
    <xf numFmtId="185" fontId="0" fillId="4" borderId="62" xfId="0" applyNumberFormat="1" applyFill="1" applyBorder="1" applyAlignment="1">
      <alignment horizontal="center" vertical="center"/>
    </xf>
    <xf numFmtId="186" fontId="0" fillId="4" borderId="63" xfId="0" applyNumberFormat="1" applyFill="1" applyBorder="1" applyAlignment="1">
      <alignment horizontal="center" vertical="center"/>
    </xf>
    <xf numFmtId="184" fontId="0" fillId="4" borderId="64" xfId="0" applyNumberFormat="1" applyFill="1" applyBorder="1" applyAlignment="1">
      <alignment horizontal="center" vertical="center"/>
    </xf>
    <xf numFmtId="183" fontId="0" fillId="4" borderId="65" xfId="0" applyNumberFormat="1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left" vertical="center"/>
    </xf>
    <xf numFmtId="57" fontId="0" fillId="0" borderId="66" xfId="0" applyNumberFormat="1" applyFill="1" applyBorder="1" applyAlignment="1">
      <alignment horizontal="center" vertical="center" shrinkToFit="1"/>
    </xf>
    <xf numFmtId="0" fontId="0" fillId="35" borderId="67" xfId="0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 shrinkToFit="1"/>
    </xf>
    <xf numFmtId="0" fontId="8" fillId="35" borderId="68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188" fontId="0" fillId="0" borderId="0" xfId="0" applyNumberFormat="1" applyAlignment="1">
      <alignment/>
    </xf>
    <xf numFmtId="0" fontId="4" fillId="4" borderId="69" xfId="0" applyFont="1" applyFill="1" applyBorder="1" applyAlignment="1">
      <alignment horizontal="center" vertical="center"/>
    </xf>
    <xf numFmtId="5" fontId="7" fillId="4" borderId="7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0" fontId="0" fillId="0" borderId="56" xfId="0" applyFill="1" applyBorder="1" applyAlignment="1">
      <alignment vertical="center" shrinkToFit="1"/>
    </xf>
    <xf numFmtId="0" fontId="0" fillId="0" borderId="17" xfId="0" applyFill="1" applyBorder="1" applyAlignment="1" applyProtection="1">
      <alignment/>
      <protection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 vertical="center" shrinkToFit="1"/>
    </xf>
    <xf numFmtId="0" fontId="0" fillId="0" borderId="71" xfId="0" applyFill="1" applyBorder="1" applyAlignment="1">
      <alignment vertical="center" shrinkToFit="1"/>
    </xf>
    <xf numFmtId="0" fontId="0" fillId="0" borderId="72" xfId="0" applyFill="1" applyBorder="1" applyAlignment="1">
      <alignment vertical="center" shrinkToFit="1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73" xfId="0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0" fillId="0" borderId="72" xfId="0" applyFill="1" applyBorder="1" applyAlignment="1">
      <alignment/>
    </xf>
    <xf numFmtId="0" fontId="0" fillId="38" borderId="0" xfId="0" applyFill="1" applyAlignment="1">
      <alignment vertic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79" fontId="11" fillId="34" borderId="74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179" fontId="11" fillId="34" borderId="17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shrinkToFit="1"/>
    </xf>
    <xf numFmtId="188" fontId="0" fillId="0" borderId="0" xfId="0" applyNumberFormat="1" applyFont="1" applyFill="1" applyBorder="1" applyAlignment="1" applyProtection="1">
      <alignment vertical="center"/>
      <protection locked="0"/>
    </xf>
    <xf numFmtId="188" fontId="0" fillId="0" borderId="75" xfId="0" applyNumberFormat="1" applyFont="1" applyFill="1" applyBorder="1" applyAlignment="1" applyProtection="1">
      <alignment vertical="center"/>
      <protection locked="0"/>
    </xf>
    <xf numFmtId="188" fontId="0" fillId="0" borderId="39" xfId="0" applyNumberFormat="1" applyFont="1" applyFill="1" applyBorder="1" applyAlignment="1" applyProtection="1">
      <alignment vertical="center"/>
      <protection locked="0"/>
    </xf>
    <xf numFmtId="188" fontId="0" fillId="0" borderId="76" xfId="0" applyNumberFormat="1" applyFont="1" applyFill="1" applyBorder="1" applyAlignment="1" applyProtection="1">
      <alignment vertical="center"/>
      <protection locked="0"/>
    </xf>
    <xf numFmtId="188" fontId="0" fillId="0" borderId="77" xfId="0" applyNumberFormat="1" applyFont="1" applyFill="1" applyBorder="1" applyAlignment="1" applyProtection="1">
      <alignment vertical="center"/>
      <protection locked="0"/>
    </xf>
    <xf numFmtId="188" fontId="0" fillId="0" borderId="78" xfId="0" applyNumberFormat="1" applyFont="1" applyFill="1" applyBorder="1" applyAlignment="1" applyProtection="1">
      <alignment vertical="center"/>
      <protection locked="0"/>
    </xf>
    <xf numFmtId="188" fontId="0" fillId="0" borderId="25" xfId="0" applyNumberFormat="1" applyFont="1" applyFill="1" applyBorder="1" applyAlignment="1" applyProtection="1">
      <alignment vertical="center"/>
      <protection locked="0"/>
    </xf>
    <xf numFmtId="188" fontId="0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8" borderId="0" xfId="0" applyFont="1" applyFill="1" applyAlignment="1">
      <alignment vertical="center"/>
    </xf>
    <xf numFmtId="0" fontId="0" fillId="33" borderId="79" xfId="0" applyFill="1" applyBorder="1" applyAlignment="1">
      <alignment horizontal="center" vertical="center" shrinkToFit="1"/>
    </xf>
    <xf numFmtId="0" fontId="3" fillId="33" borderId="80" xfId="0" applyFont="1" applyFill="1" applyBorder="1" applyAlignment="1">
      <alignment horizontal="center" vertical="center" shrinkToFit="1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32" borderId="83" xfId="0" applyFill="1" applyBorder="1" applyAlignment="1">
      <alignment horizontal="center" vertical="center" shrinkToFit="1"/>
    </xf>
    <xf numFmtId="0" fontId="3" fillId="32" borderId="84" xfId="0" applyFont="1" applyFill="1" applyBorder="1" applyAlignment="1">
      <alignment horizontal="center" vertical="center" shrinkToFit="1"/>
    </xf>
    <xf numFmtId="178" fontId="10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 shrinkToFit="1"/>
    </xf>
    <xf numFmtId="178" fontId="10" fillId="0" borderId="88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89" xfId="0" applyFont="1" applyFill="1" applyBorder="1" applyAlignment="1">
      <alignment horizontal="center" vertical="center" shrinkToFit="1"/>
    </xf>
    <xf numFmtId="0" fontId="3" fillId="33" borderId="90" xfId="0" applyFont="1" applyFill="1" applyBorder="1" applyAlignment="1">
      <alignment horizontal="center" vertical="center" shrinkToFit="1"/>
    </xf>
    <xf numFmtId="0" fontId="3" fillId="33" borderId="91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2" borderId="92" xfId="0" applyFont="1" applyFill="1" applyBorder="1" applyAlignment="1">
      <alignment horizontal="center" vertical="center"/>
    </xf>
    <xf numFmtId="0" fontId="3" fillId="32" borderId="93" xfId="0" applyFont="1" applyFill="1" applyBorder="1" applyAlignment="1">
      <alignment horizontal="center" vertical="center" shrinkToFit="1"/>
    </xf>
    <xf numFmtId="178" fontId="10" fillId="0" borderId="9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9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93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39" xfId="0" applyFont="1" applyFill="1" applyBorder="1" applyAlignment="1">
      <alignment horizontal="center" vertical="center" shrinkToFit="1"/>
    </xf>
    <xf numFmtId="0" fontId="3" fillId="32" borderId="45" xfId="0" applyFont="1" applyFill="1" applyBorder="1" applyAlignment="1">
      <alignment horizontal="center" vertical="center" shrinkToFit="1"/>
    </xf>
    <xf numFmtId="0" fontId="3" fillId="32" borderId="96" xfId="0" applyFont="1" applyFill="1" applyBorder="1" applyAlignment="1">
      <alignment horizontal="center" vertical="center" shrinkToFit="1"/>
    </xf>
    <xf numFmtId="0" fontId="3" fillId="32" borderId="44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wrapText="1" shrinkToFit="1"/>
    </xf>
    <xf numFmtId="0" fontId="3" fillId="4" borderId="0" xfId="0" applyFont="1" applyFill="1" applyAlignment="1" applyProtection="1">
      <alignment vertical="center" wrapText="1"/>
      <protection locked="0"/>
    </xf>
    <xf numFmtId="0" fontId="0" fillId="4" borderId="73" xfId="0" applyFill="1" applyBorder="1" applyAlignment="1">
      <alignment horizontal="center" vertical="center"/>
    </xf>
    <xf numFmtId="0" fontId="0" fillId="4" borderId="97" xfId="0" applyFill="1" applyBorder="1" applyAlignment="1">
      <alignment horizontal="center" vertical="center"/>
    </xf>
    <xf numFmtId="179" fontId="11" fillId="34" borderId="53" xfId="0" applyNumberFormat="1" applyFont="1" applyFill="1" applyBorder="1" applyAlignment="1">
      <alignment horizontal="center" vertical="center"/>
    </xf>
    <xf numFmtId="179" fontId="11" fillId="34" borderId="98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 applyProtection="1">
      <alignment vertical="center"/>
      <protection locked="0"/>
    </xf>
    <xf numFmtId="49" fontId="11" fillId="0" borderId="99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 textRotation="255"/>
    </xf>
    <xf numFmtId="0" fontId="3" fillId="35" borderId="68" xfId="0" applyFont="1" applyFill="1" applyBorder="1" applyAlignment="1">
      <alignment horizontal="center" vertical="center" textRotation="255"/>
    </xf>
    <xf numFmtId="0" fontId="4" fillId="33" borderId="103" xfId="0" applyFont="1" applyFill="1" applyBorder="1" applyAlignment="1">
      <alignment horizontal="center" vertical="center" wrapText="1"/>
    </xf>
    <xf numFmtId="0" fontId="4" fillId="33" borderId="104" xfId="0" applyFont="1" applyFill="1" applyBorder="1" applyAlignment="1">
      <alignment horizontal="center" vertical="center" wrapText="1"/>
    </xf>
    <xf numFmtId="0" fontId="4" fillId="33" borderId="105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10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7" fontId="0" fillId="0" borderId="0" xfId="0" applyNumberFormat="1" applyFill="1" applyAlignment="1">
      <alignment horizontal="center" vertical="top" shrinkToFit="1"/>
    </xf>
    <xf numFmtId="57" fontId="3" fillId="0" borderId="108" xfId="0" applyNumberFormat="1" applyFont="1" applyFill="1" applyBorder="1" applyAlignment="1">
      <alignment horizontal="center"/>
    </xf>
    <xf numFmtId="0" fontId="3" fillId="32" borderId="109" xfId="0" applyFont="1" applyFill="1" applyBorder="1" applyAlignment="1">
      <alignment horizontal="center" vertical="center"/>
    </xf>
    <xf numFmtId="0" fontId="3" fillId="32" borderId="11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textRotation="255"/>
    </xf>
    <xf numFmtId="0" fontId="3" fillId="3" borderId="38" xfId="0" applyFont="1" applyFill="1" applyBorder="1" applyAlignment="1">
      <alignment horizontal="center" vertical="center" textRotation="255"/>
    </xf>
    <xf numFmtId="0" fontId="4" fillId="32" borderId="111" xfId="0" applyFont="1" applyFill="1" applyBorder="1" applyAlignment="1">
      <alignment horizontal="center" vertical="center" wrapText="1"/>
    </xf>
    <xf numFmtId="0" fontId="4" fillId="32" borderId="112" xfId="0" applyFont="1" applyFill="1" applyBorder="1" applyAlignment="1">
      <alignment horizontal="center" vertical="center" wrapText="1"/>
    </xf>
    <xf numFmtId="0" fontId="4" fillId="32" borderId="113" xfId="0" applyFont="1" applyFill="1" applyBorder="1" applyAlignment="1">
      <alignment horizontal="center" vertical="center" wrapText="1"/>
    </xf>
    <xf numFmtId="0" fontId="4" fillId="32" borderId="114" xfId="0" applyFont="1" applyFill="1" applyBorder="1" applyAlignment="1">
      <alignment horizontal="center" vertical="center" wrapText="1"/>
    </xf>
    <xf numFmtId="0" fontId="3" fillId="32" borderId="115" xfId="0" applyFont="1" applyFill="1" applyBorder="1" applyAlignment="1">
      <alignment horizontal="center" vertical="center" wrapText="1"/>
    </xf>
    <xf numFmtId="0" fontId="3" fillId="32" borderId="116" xfId="0" applyFont="1" applyFill="1" applyBorder="1" applyAlignment="1">
      <alignment horizontal="center" vertical="center" wrapText="1"/>
    </xf>
    <xf numFmtId="0" fontId="3" fillId="32" borderId="117" xfId="0" applyFont="1" applyFill="1" applyBorder="1" applyAlignment="1">
      <alignment horizontal="center" vertical="center" wrapText="1"/>
    </xf>
    <xf numFmtId="0" fontId="3" fillId="32" borderId="118" xfId="0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8.625" style="0" customWidth="1"/>
    <col min="2" max="2" width="14.00390625" style="0" customWidth="1"/>
    <col min="3" max="3" width="15.50390625" style="0" customWidth="1"/>
    <col min="4" max="4" width="13.00390625" style="0" customWidth="1"/>
    <col min="5" max="6" width="7.625" style="0" customWidth="1"/>
    <col min="7" max="7" width="14.25390625" style="0" customWidth="1"/>
    <col min="8" max="8" width="7.50390625" style="0" customWidth="1"/>
    <col min="9" max="9" width="9.375" style="0" customWidth="1"/>
    <col min="10" max="10" width="5.00390625" style="0" customWidth="1"/>
    <col min="11" max="11" width="5.25390625" style="0" customWidth="1"/>
    <col min="12" max="12" width="6.25390625" style="0" customWidth="1"/>
    <col min="13" max="17" width="5.00390625" style="0" customWidth="1"/>
    <col min="23" max="32" width="3.25390625" style="0" customWidth="1"/>
  </cols>
  <sheetData>
    <row r="1" spans="1:12" ht="32.25" customHeight="1" thickBot="1">
      <c r="A1" s="1"/>
      <c r="B1" s="193" t="s">
        <v>209</v>
      </c>
      <c r="C1" s="193"/>
      <c r="D1" s="193"/>
      <c r="E1" s="193"/>
      <c r="F1" s="193"/>
      <c r="G1" s="193"/>
      <c r="H1" s="1"/>
      <c r="I1" s="1"/>
      <c r="J1" s="1"/>
      <c r="K1" s="1"/>
      <c r="L1" s="1"/>
    </row>
    <row r="2" spans="1:12" ht="13.5" customHeight="1" thickTop="1">
      <c r="A2" s="1"/>
      <c r="B2" s="3"/>
      <c r="C2" s="82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39</v>
      </c>
      <c r="C3" s="24"/>
      <c r="D3" s="34"/>
      <c r="E3" s="151"/>
      <c r="F3" s="11"/>
      <c r="G3" s="8"/>
      <c r="H3" s="1"/>
      <c r="I3" s="1"/>
      <c r="J3" s="1"/>
      <c r="K3" s="1"/>
      <c r="L3" s="1"/>
    </row>
    <row r="4" spans="1:12" ht="12.75" customHeight="1">
      <c r="A4" s="1"/>
      <c r="B4" s="25"/>
      <c r="C4" s="130" t="e">
        <f>VLOOKUP($C$3,学校データ,16,FALSE)</f>
        <v>#N/A</v>
      </c>
      <c r="D4" s="27"/>
      <c r="E4" s="28"/>
      <c r="F4" s="26"/>
      <c r="G4" s="29"/>
      <c r="H4" s="1"/>
      <c r="I4" s="1"/>
      <c r="J4" s="1"/>
      <c r="K4" s="1"/>
      <c r="L4" s="1"/>
    </row>
    <row r="5" spans="1:12" ht="21.75" customHeight="1">
      <c r="A5" s="1"/>
      <c r="B5" s="30" t="s">
        <v>12</v>
      </c>
      <c r="C5" s="31"/>
      <c r="D5" s="32"/>
      <c r="E5" s="33"/>
      <c r="F5" s="31"/>
      <c r="G5" s="8"/>
      <c r="H5" s="1"/>
      <c r="I5" s="1"/>
      <c r="J5" s="1"/>
      <c r="K5" s="1"/>
      <c r="L5" s="1"/>
    </row>
    <row r="6" spans="1:12" ht="18" customHeight="1">
      <c r="A6" s="1"/>
      <c r="B6" s="6" t="s">
        <v>106</v>
      </c>
      <c r="C6" s="17"/>
      <c r="D6" s="10"/>
      <c r="E6" s="11"/>
      <c r="F6" s="9"/>
      <c r="G6" s="8"/>
      <c r="H6" s="1"/>
      <c r="I6" s="1"/>
      <c r="J6" s="1"/>
      <c r="K6" s="1"/>
      <c r="L6" s="1"/>
    </row>
    <row r="7" spans="1:12" ht="5.25" customHeight="1">
      <c r="A7" s="1"/>
      <c r="B7" s="6"/>
      <c r="C7" s="9"/>
      <c r="D7" s="10"/>
      <c r="E7" s="11"/>
      <c r="F7" s="9"/>
      <c r="G7" s="8"/>
      <c r="H7" s="1"/>
      <c r="I7" s="1"/>
      <c r="J7" s="1"/>
      <c r="K7" s="1"/>
      <c r="L7" s="1"/>
    </row>
    <row r="8" spans="1:12" ht="16.5" customHeight="1">
      <c r="A8" s="1"/>
      <c r="B8" s="35" t="s">
        <v>10</v>
      </c>
      <c r="C8" s="17"/>
      <c r="D8" s="7" t="s">
        <v>11</v>
      </c>
      <c r="E8" s="200"/>
      <c r="F8" s="201"/>
      <c r="G8" s="8"/>
      <c r="H8" s="1"/>
      <c r="I8" s="1"/>
      <c r="J8" s="1"/>
      <c r="K8" s="1"/>
      <c r="L8" s="1"/>
    </row>
    <row r="9" spans="1:12" ht="8.25" customHeight="1" thickBot="1">
      <c r="A9" s="1"/>
      <c r="B9" s="83"/>
      <c r="C9" s="12"/>
      <c r="D9" s="12"/>
      <c r="E9" s="13"/>
      <c r="F9" s="95"/>
      <c r="G9" s="14"/>
      <c r="H9" s="1"/>
      <c r="I9" s="1"/>
      <c r="J9" s="1"/>
      <c r="K9" s="1"/>
      <c r="L9" s="1"/>
    </row>
    <row r="10" spans="1:12" ht="21.75" customHeight="1" thickTop="1">
      <c r="A10" s="2"/>
      <c r="B10" s="97" t="str">
        <f>"　（　"&amp;C3&amp;"　）の登録番号（ﾅﾝﾊﾞｰｶｰﾄﾞ）割当（不足の場合連絡してください）"</f>
        <v>　（　　）の登録番号（ﾅﾝﾊﾞｰｶｰﾄﾞ）割当（不足の場合連絡してください）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15" customFormat="1" ht="18" customHeight="1">
      <c r="A11" s="2"/>
      <c r="B11" s="199" t="s">
        <v>125</v>
      </c>
      <c r="C11" s="199"/>
      <c r="D11" s="199"/>
      <c r="E11" s="199" t="s">
        <v>126</v>
      </c>
      <c r="F11" s="199"/>
      <c r="G11" s="199"/>
      <c r="H11" s="2"/>
      <c r="I11" s="2"/>
      <c r="J11" s="2"/>
      <c r="K11" s="2"/>
      <c r="L11" s="2"/>
    </row>
    <row r="12" spans="1:12" s="15" customFormat="1" ht="18" customHeight="1">
      <c r="A12" s="2"/>
      <c r="B12" s="111" t="e">
        <f>VLOOKUP($C$3,学校データ,4,FALSE)&amp;"～"&amp;VLOOKUP($C$3,学校データ,5,FALSE)</f>
        <v>#N/A</v>
      </c>
      <c r="C12" s="111" t="e">
        <f>VLOOKUP($C$3,学校データ,6,FALSE)&amp;"～"&amp;VLOOKUP($C$3,学校データ,7,FALSE)</f>
        <v>#N/A</v>
      </c>
      <c r="D12" s="150"/>
      <c r="E12" s="197" t="e">
        <f>VLOOKUP($C$3,学校データ,10,FALSE)&amp;"～"&amp;VLOOKUP($C$3,学校データ,11,FALSE)</f>
        <v>#N/A</v>
      </c>
      <c r="F12" s="198"/>
      <c r="G12" s="152" t="e">
        <f>VLOOKUP($C$3,学校データ,12,FALSE)&amp;"～"&amp;VLOOKUP($C$3,学校データ,13,FALSE)</f>
        <v>#N/A</v>
      </c>
      <c r="H12" s="2"/>
      <c r="I12" s="2"/>
      <c r="J12" s="2"/>
      <c r="K12" s="2"/>
      <c r="L12" s="2"/>
    </row>
    <row r="13" spans="1:12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9.5" customHeight="1" thickBot="1">
      <c r="A14" s="2"/>
      <c r="B14" s="112" t="s">
        <v>118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25" customHeight="1">
      <c r="A15" s="2"/>
      <c r="B15" s="103" t="s">
        <v>17</v>
      </c>
      <c r="C15" s="104" t="s">
        <v>19</v>
      </c>
      <c r="D15" s="104" t="s">
        <v>18</v>
      </c>
      <c r="E15" s="195" t="s">
        <v>112</v>
      </c>
      <c r="F15" s="196"/>
      <c r="G15" s="2"/>
      <c r="H15" s="2"/>
      <c r="I15" s="2"/>
      <c r="J15" s="2"/>
      <c r="K15" s="2"/>
      <c r="L15" s="2"/>
    </row>
    <row r="16" spans="1:12" ht="17.25" customHeight="1">
      <c r="A16" s="2"/>
      <c r="B16" s="105" t="s">
        <v>13</v>
      </c>
      <c r="C16" s="52" t="str">
        <f>E16+F16&amp;"名×1000円"</f>
        <v>0名×1000円</v>
      </c>
      <c r="D16" s="53">
        <f>1000*(E16+F16)</f>
        <v>0</v>
      </c>
      <c r="E16" s="96">
        <f>SUM('男子'!$T$6:$T$50)</f>
        <v>0</v>
      </c>
      <c r="F16" s="106">
        <f>SUM('女子'!$T$6:$T$50)</f>
        <v>0</v>
      </c>
      <c r="G16" s="2"/>
      <c r="H16" s="2"/>
      <c r="I16" s="2"/>
      <c r="J16" s="2"/>
      <c r="K16" s="2"/>
      <c r="L16" s="2"/>
    </row>
    <row r="17" spans="1:12" ht="17.25" customHeight="1">
      <c r="A17" s="2"/>
      <c r="B17" s="113" t="s">
        <v>14</v>
      </c>
      <c r="C17" s="114" t="str">
        <f>E17+F17&amp;"種目×1000円"</f>
        <v>0種目×1000円</v>
      </c>
      <c r="D17" s="115">
        <f>1000*(E17+F17)</f>
        <v>0</v>
      </c>
      <c r="E17" s="116">
        <f>COUNTIF('男子'!$T$3:$T$4,"&gt;0")</f>
        <v>0</v>
      </c>
      <c r="F17" s="117">
        <f>COUNTIF('女子'!$T$3:$T$4,"&gt;0")</f>
        <v>0</v>
      </c>
      <c r="G17" s="2"/>
      <c r="H17" s="2"/>
      <c r="I17" s="2"/>
      <c r="J17" s="2"/>
      <c r="K17" s="2"/>
      <c r="L17" s="2"/>
    </row>
    <row r="18" spans="1:12" ht="21.75" customHeight="1" thickBot="1">
      <c r="A18" s="2"/>
      <c r="B18" s="107" t="s">
        <v>119</v>
      </c>
      <c r="C18" s="108" t="str">
        <f>E18+F18&amp;"名×1000円"</f>
        <v>0名×1000円</v>
      </c>
      <c r="D18" s="109">
        <f>1000*(E18+F18)</f>
        <v>0</v>
      </c>
      <c r="E18" s="118">
        <f>COUNTIF('男子'!$P$6:$P$50,"追加")</f>
        <v>0</v>
      </c>
      <c r="F18" s="119">
        <f>COUNTIF('女子'!$P$6:$P$50,"追加")</f>
        <v>0</v>
      </c>
      <c r="G18" s="2"/>
      <c r="H18" s="2"/>
      <c r="I18" s="2"/>
      <c r="J18" s="2"/>
      <c r="K18" s="2"/>
      <c r="L18" s="2"/>
    </row>
    <row r="19" spans="1:12" ht="19.5" customHeight="1" thickBot="1">
      <c r="A19" s="2"/>
      <c r="B19" s="2"/>
      <c r="C19" s="133" t="s">
        <v>15</v>
      </c>
      <c r="D19" s="134">
        <f>SUM(D16:D18)</f>
        <v>0</v>
      </c>
      <c r="E19" s="2"/>
      <c r="F19" s="2"/>
      <c r="G19" s="2"/>
      <c r="H19" s="2"/>
      <c r="I19" s="2"/>
      <c r="J19" s="2"/>
      <c r="K19" s="2"/>
      <c r="L19" s="2"/>
    </row>
    <row r="20" spans="1:12" ht="17.25" customHeight="1" hidden="1">
      <c r="A20" s="69" t="e">
        <f>VLOOKUP($C$3,学校データ,2,FALSE)</f>
        <v>#N/A</v>
      </c>
      <c r="B20" s="69">
        <f>C3</f>
        <v>0</v>
      </c>
      <c r="C20" s="69">
        <f>C6</f>
        <v>0</v>
      </c>
      <c r="D20" s="69">
        <f>C8</f>
        <v>0</v>
      </c>
      <c r="E20" s="94">
        <f>E8</f>
        <v>0</v>
      </c>
      <c r="F20" s="81">
        <f>E16</f>
        <v>0</v>
      </c>
      <c r="G20" s="81">
        <f>F16</f>
        <v>0</v>
      </c>
      <c r="H20" s="81">
        <f>E17</f>
        <v>0</v>
      </c>
      <c r="I20" s="81">
        <f>F17</f>
        <v>0</v>
      </c>
      <c r="J20" s="81">
        <f>E18</f>
        <v>0</v>
      </c>
      <c r="K20" s="81">
        <f>F18</f>
        <v>0</v>
      </c>
      <c r="L20" s="81">
        <f>D19</f>
        <v>0</v>
      </c>
    </row>
    <row r="21" spans="1:12" ht="8.25" customHeight="1">
      <c r="A21" s="2"/>
      <c r="B21" s="2"/>
      <c r="C21" s="110"/>
      <c r="D21" s="80"/>
      <c r="E21" s="2"/>
      <c r="F21" s="2"/>
      <c r="G21" s="2"/>
      <c r="H21" s="2"/>
      <c r="I21" s="2"/>
      <c r="J21" s="2"/>
      <c r="K21" s="2"/>
      <c r="L21" s="2"/>
    </row>
    <row r="22" spans="1:12" ht="143.25" customHeight="1">
      <c r="A22" s="2"/>
      <c r="B22" s="202" t="s">
        <v>139</v>
      </c>
      <c r="C22" s="203"/>
      <c r="D22" s="203"/>
      <c r="E22" s="203"/>
      <c r="F22" s="203"/>
      <c r="G22" s="203"/>
      <c r="H22" s="203"/>
      <c r="I22" s="203"/>
      <c r="J22" s="203"/>
      <c r="K22" s="2"/>
      <c r="L22" s="2"/>
    </row>
    <row r="23" spans="1:12" ht="77.25" customHeight="1">
      <c r="A23" s="2"/>
      <c r="B23" s="194" t="s">
        <v>2311</v>
      </c>
      <c r="C23" s="194"/>
      <c r="D23" s="194"/>
      <c r="E23" s="194"/>
      <c r="F23" s="194"/>
      <c r="G23" s="194"/>
      <c r="H23" s="194"/>
      <c r="I23" s="194"/>
      <c r="J23" s="194"/>
      <c r="K23" s="2"/>
      <c r="L23" s="2"/>
    </row>
    <row r="24" spans="1:12" ht="32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87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3.5" customHeight="1"/>
    <row r="27" ht="13.5" customHeight="1" hidden="1"/>
    <row r="28" spans="1:13" ht="14.25" hidden="1" thickBot="1">
      <c r="A28">
        <v>1</v>
      </c>
      <c r="B28">
        <v>2</v>
      </c>
      <c r="C28">
        <v>3</v>
      </c>
      <c r="D28" s="135">
        <v>4</v>
      </c>
      <c r="E28" s="135">
        <v>5</v>
      </c>
      <c r="F28" s="142">
        <v>6</v>
      </c>
      <c r="G28" s="142">
        <v>7</v>
      </c>
      <c r="H28" s="143">
        <v>8</v>
      </c>
      <c r="I28" s="143">
        <v>9</v>
      </c>
      <c r="J28">
        <v>10</v>
      </c>
      <c r="K28">
        <v>11</v>
      </c>
      <c r="L28">
        <v>12</v>
      </c>
      <c r="M28">
        <v>13</v>
      </c>
    </row>
    <row r="29" spans="1:13" ht="13.5" hidden="1">
      <c r="A29" s="136" t="s">
        <v>49</v>
      </c>
      <c r="B29" s="137">
        <v>430001</v>
      </c>
      <c r="C29" s="138">
        <v>1</v>
      </c>
      <c r="D29" s="139">
        <v>1</v>
      </c>
      <c r="E29" s="140">
        <v>35</v>
      </c>
      <c r="F29" s="139"/>
      <c r="G29" s="140"/>
      <c r="H29" s="139"/>
      <c r="I29" s="140"/>
      <c r="J29" s="139">
        <v>1</v>
      </c>
      <c r="K29" s="144">
        <v>30</v>
      </c>
      <c r="L29" s="139">
        <v>1331</v>
      </c>
      <c r="M29" s="140">
        <v>1335</v>
      </c>
    </row>
    <row r="30" spans="1:13" ht="13.5" hidden="1">
      <c r="A30" s="136" t="s">
        <v>51</v>
      </c>
      <c r="B30" s="137">
        <v>430002</v>
      </c>
      <c r="C30" s="138">
        <v>2</v>
      </c>
      <c r="D30" s="136">
        <v>36</v>
      </c>
      <c r="E30" s="141">
        <v>60</v>
      </c>
      <c r="F30" s="136"/>
      <c r="G30" s="141"/>
      <c r="H30" s="136"/>
      <c r="I30" s="141"/>
      <c r="J30" s="136">
        <v>31</v>
      </c>
      <c r="K30" s="145">
        <v>40</v>
      </c>
      <c r="L30" s="136">
        <v>1326</v>
      </c>
      <c r="M30" s="141">
        <v>1330</v>
      </c>
    </row>
    <row r="31" spans="1:13" ht="13.5" hidden="1">
      <c r="A31" s="136" t="s">
        <v>4</v>
      </c>
      <c r="B31" s="137">
        <v>430003</v>
      </c>
      <c r="C31" s="138">
        <v>3</v>
      </c>
      <c r="D31" s="136">
        <v>61</v>
      </c>
      <c r="E31" s="141">
        <v>70</v>
      </c>
      <c r="F31" s="136">
        <v>2056</v>
      </c>
      <c r="G31" s="141">
        <v>2075</v>
      </c>
      <c r="H31" s="136"/>
      <c r="I31" s="141"/>
      <c r="J31" s="136">
        <v>41</v>
      </c>
      <c r="K31" s="145">
        <v>65</v>
      </c>
      <c r="L31" s="136"/>
      <c r="M31" s="141"/>
    </row>
    <row r="32" spans="1:13" ht="13.5" hidden="1">
      <c r="A32" s="136" t="s">
        <v>5</v>
      </c>
      <c r="B32" s="137">
        <v>430004</v>
      </c>
      <c r="C32" s="138">
        <v>4</v>
      </c>
      <c r="D32" s="136">
        <v>71</v>
      </c>
      <c r="E32" s="141">
        <v>100</v>
      </c>
      <c r="F32" s="136"/>
      <c r="G32" s="141"/>
      <c r="H32" s="136"/>
      <c r="I32" s="141"/>
      <c r="J32" s="136">
        <v>66</v>
      </c>
      <c r="K32" s="145">
        <v>80</v>
      </c>
      <c r="L32" s="136"/>
      <c r="M32" s="141"/>
    </row>
    <row r="33" spans="1:13" ht="13.5" hidden="1">
      <c r="A33" s="136" t="s">
        <v>53</v>
      </c>
      <c r="B33" s="137">
        <v>430005</v>
      </c>
      <c r="C33" s="138">
        <v>5</v>
      </c>
      <c r="D33" s="136">
        <v>101</v>
      </c>
      <c r="E33" s="141">
        <v>110</v>
      </c>
      <c r="F33" s="136"/>
      <c r="G33" s="141"/>
      <c r="H33" s="136"/>
      <c r="I33" s="141"/>
      <c r="J33" s="136">
        <v>81</v>
      </c>
      <c r="K33" s="145">
        <v>130</v>
      </c>
      <c r="L33" s="136"/>
      <c r="M33" s="141"/>
    </row>
    <row r="34" spans="1:13" ht="13.5" hidden="1">
      <c r="A34" s="136" t="s">
        <v>34</v>
      </c>
      <c r="B34" s="137">
        <v>430006</v>
      </c>
      <c r="C34" s="138">
        <v>6</v>
      </c>
      <c r="D34" s="136">
        <v>111</v>
      </c>
      <c r="E34" s="141">
        <v>185</v>
      </c>
      <c r="F34" s="136"/>
      <c r="G34" s="141"/>
      <c r="H34" s="136"/>
      <c r="I34" s="141"/>
      <c r="J34" s="136">
        <v>131</v>
      </c>
      <c r="K34" s="145">
        <v>150</v>
      </c>
      <c r="L34" s="136"/>
      <c r="M34" s="141"/>
    </row>
    <row r="35" spans="1:13" ht="13.5" hidden="1">
      <c r="A35" s="136" t="s">
        <v>32</v>
      </c>
      <c r="B35" s="137">
        <v>430007</v>
      </c>
      <c r="C35" s="138">
        <v>7</v>
      </c>
      <c r="D35" s="136">
        <v>186</v>
      </c>
      <c r="E35" s="141">
        <v>205</v>
      </c>
      <c r="F35" s="136"/>
      <c r="G35" s="141"/>
      <c r="H35" s="136"/>
      <c r="I35" s="141"/>
      <c r="J35" s="136">
        <v>151</v>
      </c>
      <c r="K35" s="145">
        <v>170</v>
      </c>
      <c r="L35" s="136"/>
      <c r="M35" s="141"/>
    </row>
    <row r="36" spans="1:13" ht="13.5" hidden="1">
      <c r="A36" s="136" t="s">
        <v>84</v>
      </c>
      <c r="B36" s="137">
        <v>430008</v>
      </c>
      <c r="C36" s="138">
        <v>8</v>
      </c>
      <c r="D36" s="136">
        <v>206</v>
      </c>
      <c r="E36" s="141">
        <v>215</v>
      </c>
      <c r="F36" s="136"/>
      <c r="G36" s="141"/>
      <c r="H36" s="136"/>
      <c r="I36" s="141"/>
      <c r="J36" s="136">
        <v>171</v>
      </c>
      <c r="K36" s="145">
        <v>175</v>
      </c>
      <c r="L36" s="136">
        <v>1266</v>
      </c>
      <c r="M36" s="141">
        <v>1270</v>
      </c>
    </row>
    <row r="37" spans="1:13" ht="13.5" hidden="1">
      <c r="A37" s="136" t="s">
        <v>131</v>
      </c>
      <c r="B37" s="137">
        <v>430009</v>
      </c>
      <c r="C37" s="138">
        <v>9</v>
      </c>
      <c r="D37" s="136">
        <v>1991</v>
      </c>
      <c r="E37" s="141">
        <v>2000</v>
      </c>
      <c r="F37" s="136"/>
      <c r="G37" s="141"/>
      <c r="H37" s="136"/>
      <c r="I37" s="141"/>
      <c r="J37" s="136">
        <v>1261</v>
      </c>
      <c r="K37" s="145">
        <v>1265</v>
      </c>
      <c r="L37" s="136"/>
      <c r="M37" s="141"/>
    </row>
    <row r="38" spans="1:13" ht="13.5" hidden="1">
      <c r="A38" s="136" t="s">
        <v>52</v>
      </c>
      <c r="B38" s="137">
        <v>430010</v>
      </c>
      <c r="C38" s="138">
        <v>10</v>
      </c>
      <c r="D38" s="136">
        <v>216</v>
      </c>
      <c r="E38" s="141">
        <v>245</v>
      </c>
      <c r="F38" s="136"/>
      <c r="G38" s="141"/>
      <c r="H38" s="136"/>
      <c r="I38" s="141"/>
      <c r="J38" s="136">
        <v>176</v>
      </c>
      <c r="K38" s="145">
        <v>200</v>
      </c>
      <c r="L38" s="136"/>
      <c r="M38" s="141"/>
    </row>
    <row r="39" spans="1:13" ht="13.5" hidden="1">
      <c r="A39" s="136" t="s">
        <v>113</v>
      </c>
      <c r="B39" s="137">
        <v>430011</v>
      </c>
      <c r="C39" s="138">
        <v>11</v>
      </c>
      <c r="D39" s="136">
        <v>246</v>
      </c>
      <c r="E39" s="141">
        <v>255</v>
      </c>
      <c r="F39" s="136"/>
      <c r="G39" s="141"/>
      <c r="H39" s="136"/>
      <c r="I39" s="141"/>
      <c r="J39" s="136">
        <v>201</v>
      </c>
      <c r="K39" s="145">
        <v>205</v>
      </c>
      <c r="L39" s="136"/>
      <c r="M39" s="141"/>
    </row>
    <row r="40" spans="1:13" ht="13.5" hidden="1">
      <c r="A40" s="136" t="s">
        <v>82</v>
      </c>
      <c r="B40" s="137">
        <v>430012</v>
      </c>
      <c r="C40" s="138">
        <v>12</v>
      </c>
      <c r="D40" s="136">
        <v>256</v>
      </c>
      <c r="E40" s="141">
        <v>295</v>
      </c>
      <c r="F40" s="136"/>
      <c r="G40" s="141"/>
      <c r="H40" s="136"/>
      <c r="I40" s="141"/>
      <c r="J40" s="136">
        <v>206</v>
      </c>
      <c r="K40" s="145">
        <v>225</v>
      </c>
      <c r="L40" s="136">
        <v>1336</v>
      </c>
      <c r="M40" s="141">
        <v>1345</v>
      </c>
    </row>
    <row r="41" spans="1:13" ht="13.5" hidden="1">
      <c r="A41" s="136" t="s">
        <v>83</v>
      </c>
      <c r="B41" s="137">
        <v>430013</v>
      </c>
      <c r="C41" s="138">
        <v>13</v>
      </c>
      <c r="D41" s="136">
        <v>296</v>
      </c>
      <c r="E41" s="141">
        <v>325</v>
      </c>
      <c r="F41" s="136"/>
      <c r="G41" s="141"/>
      <c r="H41" s="136"/>
      <c r="I41" s="141"/>
      <c r="J41" s="136">
        <v>226</v>
      </c>
      <c r="K41" s="145">
        <v>245</v>
      </c>
      <c r="L41" s="136"/>
      <c r="M41" s="141"/>
    </row>
    <row r="42" spans="1:13" ht="13.5" hidden="1">
      <c r="A42" s="136" t="s">
        <v>144</v>
      </c>
      <c r="B42" s="137">
        <v>430014</v>
      </c>
      <c r="C42" s="138">
        <v>14</v>
      </c>
      <c r="D42" s="136">
        <v>326</v>
      </c>
      <c r="E42" s="141">
        <v>340</v>
      </c>
      <c r="F42" s="136"/>
      <c r="G42" s="141"/>
      <c r="H42" s="136"/>
      <c r="I42" s="141"/>
      <c r="J42" s="136">
        <v>246</v>
      </c>
      <c r="K42" s="145">
        <v>255</v>
      </c>
      <c r="L42" s="136"/>
      <c r="M42" s="141"/>
    </row>
    <row r="43" spans="1:13" ht="13.5" hidden="1">
      <c r="A43" s="136" t="s">
        <v>33</v>
      </c>
      <c r="B43" s="137">
        <v>430015</v>
      </c>
      <c r="C43" s="138">
        <v>15</v>
      </c>
      <c r="D43" s="136">
        <v>341</v>
      </c>
      <c r="E43" s="141">
        <v>370</v>
      </c>
      <c r="F43" s="136">
        <v>1981</v>
      </c>
      <c r="G43" s="141">
        <v>1990</v>
      </c>
      <c r="H43" s="136"/>
      <c r="I43" s="141"/>
      <c r="J43" s="136">
        <v>256</v>
      </c>
      <c r="K43" s="145">
        <v>280</v>
      </c>
      <c r="L43" s="136"/>
      <c r="M43" s="141"/>
    </row>
    <row r="44" spans="1:13" ht="13.5" hidden="1">
      <c r="A44" s="136" t="s">
        <v>55</v>
      </c>
      <c r="B44" s="137">
        <v>430016</v>
      </c>
      <c r="C44" s="138">
        <v>16</v>
      </c>
      <c r="D44" s="136">
        <v>371</v>
      </c>
      <c r="E44" s="141">
        <v>430</v>
      </c>
      <c r="F44" s="136"/>
      <c r="G44" s="141"/>
      <c r="H44" s="136"/>
      <c r="I44" s="141"/>
      <c r="J44" s="136">
        <v>281</v>
      </c>
      <c r="K44" s="145">
        <v>285</v>
      </c>
      <c r="L44" s="136">
        <v>1306</v>
      </c>
      <c r="M44" s="141">
        <v>1315</v>
      </c>
    </row>
    <row r="45" spans="1:13" ht="13.5" hidden="1">
      <c r="A45" s="136" t="s">
        <v>54</v>
      </c>
      <c r="B45" s="137">
        <v>430017</v>
      </c>
      <c r="C45" s="138">
        <v>17</v>
      </c>
      <c r="D45" s="136">
        <v>431</v>
      </c>
      <c r="E45" s="141">
        <v>460</v>
      </c>
      <c r="F45" s="136"/>
      <c r="G45" s="141"/>
      <c r="H45" s="136"/>
      <c r="I45" s="141"/>
      <c r="J45" s="136">
        <v>286</v>
      </c>
      <c r="K45" s="145">
        <v>305</v>
      </c>
      <c r="L45" s="136"/>
      <c r="M45" s="141"/>
    </row>
    <row r="46" spans="1:13" ht="13.5" hidden="1">
      <c r="A46" s="136" t="s">
        <v>57</v>
      </c>
      <c r="B46" s="137">
        <v>430018</v>
      </c>
      <c r="C46" s="138">
        <v>18</v>
      </c>
      <c r="D46" s="136">
        <v>461</v>
      </c>
      <c r="E46" s="141">
        <v>475</v>
      </c>
      <c r="F46" s="136"/>
      <c r="G46" s="141"/>
      <c r="H46" s="136"/>
      <c r="I46" s="141"/>
      <c r="J46" s="136">
        <v>316</v>
      </c>
      <c r="K46" s="145">
        <v>320</v>
      </c>
      <c r="L46" s="136"/>
      <c r="M46" s="141"/>
    </row>
    <row r="47" spans="1:13" ht="13.5" hidden="1">
      <c r="A47" s="136" t="s">
        <v>56</v>
      </c>
      <c r="B47" s="137">
        <v>430019</v>
      </c>
      <c r="C47" s="138">
        <v>19</v>
      </c>
      <c r="D47" s="136">
        <v>476</v>
      </c>
      <c r="E47" s="141">
        <v>520</v>
      </c>
      <c r="F47" s="136"/>
      <c r="G47" s="141"/>
      <c r="H47" s="136"/>
      <c r="I47" s="141"/>
      <c r="J47" s="136">
        <v>321</v>
      </c>
      <c r="K47" s="145">
        <v>345</v>
      </c>
      <c r="L47" s="136"/>
      <c r="M47" s="141"/>
    </row>
    <row r="48" spans="1:13" ht="13.5" hidden="1">
      <c r="A48" s="136" t="s">
        <v>58</v>
      </c>
      <c r="B48" s="137">
        <v>430020</v>
      </c>
      <c r="C48" s="138">
        <v>20</v>
      </c>
      <c r="D48" s="136">
        <v>521</v>
      </c>
      <c r="E48" s="141">
        <v>530</v>
      </c>
      <c r="F48" s="136"/>
      <c r="G48" s="141"/>
      <c r="H48" s="136"/>
      <c r="I48" s="141"/>
      <c r="J48" s="136">
        <v>346</v>
      </c>
      <c r="K48" s="145">
        <v>350</v>
      </c>
      <c r="L48" s="136"/>
      <c r="M48" s="141"/>
    </row>
    <row r="49" spans="1:13" ht="13.5" hidden="1">
      <c r="A49" s="136" t="s">
        <v>59</v>
      </c>
      <c r="B49" s="137">
        <v>430021</v>
      </c>
      <c r="C49" s="138">
        <v>21</v>
      </c>
      <c r="D49" s="136">
        <v>531</v>
      </c>
      <c r="E49" s="141">
        <v>550</v>
      </c>
      <c r="F49" s="136"/>
      <c r="G49" s="141"/>
      <c r="H49" s="136"/>
      <c r="I49" s="141"/>
      <c r="J49" s="136">
        <v>351</v>
      </c>
      <c r="K49" s="145">
        <v>365</v>
      </c>
      <c r="L49" s="136"/>
      <c r="M49" s="141"/>
    </row>
    <row r="50" spans="1:13" ht="13.5" hidden="1">
      <c r="A50" s="136" t="s">
        <v>60</v>
      </c>
      <c r="B50" s="137">
        <v>430022</v>
      </c>
      <c r="C50" s="138">
        <v>22</v>
      </c>
      <c r="D50" s="136">
        <v>551</v>
      </c>
      <c r="E50" s="141">
        <v>565</v>
      </c>
      <c r="F50" s="136"/>
      <c r="G50" s="141"/>
      <c r="H50" s="136"/>
      <c r="I50" s="141"/>
      <c r="J50" s="136">
        <v>366</v>
      </c>
      <c r="K50" s="145">
        <v>370</v>
      </c>
      <c r="L50" s="136"/>
      <c r="M50" s="141"/>
    </row>
    <row r="51" spans="1:13" ht="13.5" hidden="1">
      <c r="A51" s="136" t="s">
        <v>61</v>
      </c>
      <c r="B51" s="137">
        <v>430023</v>
      </c>
      <c r="C51" s="138">
        <v>23</v>
      </c>
      <c r="D51" s="136">
        <v>566</v>
      </c>
      <c r="E51" s="141">
        <v>605</v>
      </c>
      <c r="F51" s="136"/>
      <c r="G51" s="141"/>
      <c r="H51" s="136"/>
      <c r="I51" s="141"/>
      <c r="J51" s="136">
        <v>371</v>
      </c>
      <c r="K51" s="145">
        <v>385</v>
      </c>
      <c r="L51" s="136"/>
      <c r="M51" s="141"/>
    </row>
    <row r="52" spans="1:13" ht="13.5" hidden="1">
      <c r="A52" s="136" t="s">
        <v>62</v>
      </c>
      <c r="B52" s="137">
        <v>430024</v>
      </c>
      <c r="C52" s="138">
        <v>24</v>
      </c>
      <c r="D52" s="136">
        <v>606</v>
      </c>
      <c r="E52" s="141">
        <v>620</v>
      </c>
      <c r="F52" s="136"/>
      <c r="G52" s="141"/>
      <c r="H52" s="136"/>
      <c r="I52" s="141"/>
      <c r="J52" s="136">
        <v>386</v>
      </c>
      <c r="K52" s="145">
        <v>395</v>
      </c>
      <c r="L52" s="136"/>
      <c r="M52" s="141"/>
    </row>
    <row r="53" spans="1:13" ht="13.5" hidden="1">
      <c r="A53" s="136" t="s">
        <v>0</v>
      </c>
      <c r="B53" s="137">
        <v>430025</v>
      </c>
      <c r="C53" s="138">
        <v>25</v>
      </c>
      <c r="D53" s="136">
        <v>621</v>
      </c>
      <c r="E53" s="141">
        <v>650</v>
      </c>
      <c r="F53" s="136"/>
      <c r="G53" s="141"/>
      <c r="H53" s="136"/>
      <c r="I53" s="141"/>
      <c r="J53" s="136">
        <v>396</v>
      </c>
      <c r="K53" s="145">
        <v>410</v>
      </c>
      <c r="L53" s="136"/>
      <c r="M53" s="141"/>
    </row>
    <row r="54" spans="1:13" ht="13.5" hidden="1">
      <c r="A54" s="136" t="s">
        <v>63</v>
      </c>
      <c r="B54" s="137">
        <v>430026</v>
      </c>
      <c r="C54" s="138">
        <v>26</v>
      </c>
      <c r="D54" s="136">
        <v>651</v>
      </c>
      <c r="E54" s="141">
        <v>660</v>
      </c>
      <c r="F54" s="136">
        <v>2026</v>
      </c>
      <c r="G54" s="141">
        <v>2035</v>
      </c>
      <c r="H54" s="136"/>
      <c r="I54" s="141"/>
      <c r="J54" s="136">
        <v>411</v>
      </c>
      <c r="K54" s="145">
        <v>415</v>
      </c>
      <c r="L54" s="136"/>
      <c r="M54" s="141"/>
    </row>
    <row r="55" spans="1:13" ht="13.5" hidden="1">
      <c r="A55" s="136" t="s">
        <v>64</v>
      </c>
      <c r="B55" s="137">
        <v>430027</v>
      </c>
      <c r="C55" s="138">
        <v>27</v>
      </c>
      <c r="D55" s="136">
        <v>661</v>
      </c>
      <c r="E55" s="141">
        <v>675</v>
      </c>
      <c r="F55" s="136"/>
      <c r="G55" s="141"/>
      <c r="H55" s="136"/>
      <c r="I55" s="141"/>
      <c r="J55" s="136">
        <v>416</v>
      </c>
      <c r="K55" s="145">
        <v>430</v>
      </c>
      <c r="L55" s="136"/>
      <c r="M55" s="141"/>
    </row>
    <row r="56" spans="1:13" ht="13.5" hidden="1">
      <c r="A56" s="136" t="s">
        <v>65</v>
      </c>
      <c r="B56" s="137">
        <v>430028</v>
      </c>
      <c r="C56" s="138">
        <v>28</v>
      </c>
      <c r="D56" s="136">
        <v>676</v>
      </c>
      <c r="E56" s="141">
        <v>705</v>
      </c>
      <c r="F56" s="136"/>
      <c r="G56" s="141"/>
      <c r="H56" s="136"/>
      <c r="I56" s="141"/>
      <c r="J56" s="136">
        <v>431</v>
      </c>
      <c r="K56" s="145">
        <v>440</v>
      </c>
      <c r="L56" s="136"/>
      <c r="M56" s="141"/>
    </row>
    <row r="57" spans="1:13" ht="13.5" hidden="1">
      <c r="A57" s="136" t="s">
        <v>66</v>
      </c>
      <c r="B57" s="137">
        <v>430029</v>
      </c>
      <c r="C57" s="138">
        <v>29</v>
      </c>
      <c r="D57" s="136">
        <v>706</v>
      </c>
      <c r="E57" s="141">
        <v>725</v>
      </c>
      <c r="F57" s="136"/>
      <c r="G57" s="141"/>
      <c r="H57" s="136"/>
      <c r="I57" s="141"/>
      <c r="J57" s="136">
        <v>441</v>
      </c>
      <c r="K57" s="145">
        <v>445</v>
      </c>
      <c r="L57" s="136"/>
      <c r="M57" s="141"/>
    </row>
    <row r="58" spans="1:13" ht="13.5" hidden="1">
      <c r="A58" s="136" t="s">
        <v>67</v>
      </c>
      <c r="B58" s="137">
        <v>430030</v>
      </c>
      <c r="C58" s="138">
        <v>30</v>
      </c>
      <c r="D58" s="136">
        <v>726</v>
      </c>
      <c r="E58" s="141">
        <v>750</v>
      </c>
      <c r="F58" s="136"/>
      <c r="G58" s="141"/>
      <c r="H58" s="136"/>
      <c r="I58" s="141"/>
      <c r="J58" s="136">
        <v>446</v>
      </c>
      <c r="K58" s="145">
        <v>450</v>
      </c>
      <c r="L58" s="136"/>
      <c r="M58" s="141"/>
    </row>
    <row r="59" spans="1:13" ht="13.5" hidden="1">
      <c r="A59" s="136" t="s">
        <v>68</v>
      </c>
      <c r="B59" s="137">
        <v>430031</v>
      </c>
      <c r="C59" s="138">
        <v>31</v>
      </c>
      <c r="D59" s="136">
        <v>751</v>
      </c>
      <c r="E59" s="141">
        <v>780</v>
      </c>
      <c r="F59" s="136"/>
      <c r="G59" s="141"/>
      <c r="H59" s="136"/>
      <c r="I59" s="141"/>
      <c r="J59" s="136">
        <v>451</v>
      </c>
      <c r="K59" s="145">
        <v>470</v>
      </c>
      <c r="L59" s="136"/>
      <c r="M59" s="141"/>
    </row>
    <row r="60" spans="1:13" ht="13.5" hidden="1">
      <c r="A60" s="136" t="s">
        <v>69</v>
      </c>
      <c r="B60" s="137">
        <v>430032</v>
      </c>
      <c r="C60" s="138">
        <v>32</v>
      </c>
      <c r="D60" s="136">
        <v>781</v>
      </c>
      <c r="E60" s="141">
        <v>805</v>
      </c>
      <c r="F60" s="136"/>
      <c r="G60" s="141"/>
      <c r="H60" s="136"/>
      <c r="I60" s="141"/>
      <c r="J60" s="136">
        <v>471</v>
      </c>
      <c r="K60" s="145">
        <v>490</v>
      </c>
      <c r="L60" s="136"/>
      <c r="M60" s="141"/>
    </row>
    <row r="61" spans="1:13" ht="13.5" hidden="1">
      <c r="A61" s="136" t="s">
        <v>70</v>
      </c>
      <c r="B61" s="137">
        <v>430033</v>
      </c>
      <c r="C61" s="138">
        <v>33</v>
      </c>
      <c r="D61" s="136">
        <v>806</v>
      </c>
      <c r="E61" s="141">
        <v>830</v>
      </c>
      <c r="F61" s="136">
        <v>1971</v>
      </c>
      <c r="G61" s="141">
        <v>1980</v>
      </c>
      <c r="H61" s="136"/>
      <c r="I61" s="141"/>
      <c r="J61" s="136">
        <v>2021</v>
      </c>
      <c r="K61" s="145">
        <v>2030</v>
      </c>
      <c r="L61" s="136"/>
      <c r="M61" s="141"/>
    </row>
    <row r="62" spans="1:13" ht="13.5" hidden="1">
      <c r="A62" s="136" t="s">
        <v>71</v>
      </c>
      <c r="B62" s="137">
        <v>430034</v>
      </c>
      <c r="C62" s="138">
        <v>34</v>
      </c>
      <c r="D62" s="136">
        <v>831</v>
      </c>
      <c r="E62" s="141">
        <v>865</v>
      </c>
      <c r="F62" s="136"/>
      <c r="G62" s="141"/>
      <c r="H62" s="136"/>
      <c r="I62" s="141"/>
      <c r="J62" s="136">
        <v>491</v>
      </c>
      <c r="K62" s="145">
        <v>515</v>
      </c>
      <c r="L62" s="136"/>
      <c r="M62" s="141"/>
    </row>
    <row r="63" spans="1:13" ht="13.5" hidden="1">
      <c r="A63" s="136" t="s">
        <v>73</v>
      </c>
      <c r="B63" s="137">
        <v>430035</v>
      </c>
      <c r="C63" s="138">
        <v>35</v>
      </c>
      <c r="D63" s="136">
        <v>866</v>
      </c>
      <c r="E63" s="141">
        <v>910</v>
      </c>
      <c r="F63" s="136"/>
      <c r="G63" s="141"/>
      <c r="H63" s="136"/>
      <c r="I63" s="141"/>
      <c r="J63" s="136">
        <v>516</v>
      </c>
      <c r="K63" s="145">
        <v>530</v>
      </c>
      <c r="L63" s="136"/>
      <c r="M63" s="141"/>
    </row>
    <row r="64" spans="1:13" ht="13.5" hidden="1">
      <c r="A64" s="136" t="s">
        <v>72</v>
      </c>
      <c r="B64" s="137">
        <v>430036</v>
      </c>
      <c r="C64" s="138">
        <v>36</v>
      </c>
      <c r="D64" s="136">
        <v>911</v>
      </c>
      <c r="E64" s="141">
        <v>930</v>
      </c>
      <c r="F64" s="136"/>
      <c r="G64" s="141"/>
      <c r="H64" s="136"/>
      <c r="I64" s="141"/>
      <c r="J64" s="136">
        <v>531</v>
      </c>
      <c r="K64" s="145">
        <v>555</v>
      </c>
      <c r="L64" s="136">
        <v>1291</v>
      </c>
      <c r="M64" s="141">
        <v>1295</v>
      </c>
    </row>
    <row r="65" spans="1:13" ht="13.5" hidden="1">
      <c r="A65" s="136" t="s">
        <v>127</v>
      </c>
      <c r="B65" s="137">
        <v>430037</v>
      </c>
      <c r="C65" s="138">
        <v>37</v>
      </c>
      <c r="D65" s="136">
        <v>931</v>
      </c>
      <c r="E65" s="141">
        <v>950</v>
      </c>
      <c r="F65" s="136"/>
      <c r="G65" s="141"/>
      <c r="H65" s="136"/>
      <c r="I65" s="141"/>
      <c r="J65" s="136">
        <v>556</v>
      </c>
      <c r="K65" s="145">
        <v>565</v>
      </c>
      <c r="L65" s="136"/>
      <c r="M65" s="141"/>
    </row>
    <row r="66" spans="1:13" ht="13.5" hidden="1">
      <c r="A66" s="136" t="s">
        <v>74</v>
      </c>
      <c r="B66" s="137">
        <v>430038</v>
      </c>
      <c r="C66" s="138">
        <v>38</v>
      </c>
      <c r="D66" s="136">
        <v>951</v>
      </c>
      <c r="E66" s="141">
        <v>960</v>
      </c>
      <c r="F66" s="136"/>
      <c r="G66" s="141"/>
      <c r="H66" s="136"/>
      <c r="I66" s="141"/>
      <c r="J66" s="136">
        <v>566</v>
      </c>
      <c r="K66" s="145">
        <v>575</v>
      </c>
      <c r="L66" s="136"/>
      <c r="M66" s="141"/>
    </row>
    <row r="67" spans="1:13" ht="13.5" hidden="1">
      <c r="A67" s="136" t="s">
        <v>107</v>
      </c>
      <c r="B67" s="137">
        <v>430039</v>
      </c>
      <c r="C67" s="138">
        <v>39</v>
      </c>
      <c r="D67" s="136">
        <v>961</v>
      </c>
      <c r="E67" s="141">
        <v>965</v>
      </c>
      <c r="F67" s="136"/>
      <c r="G67" s="141"/>
      <c r="H67" s="136"/>
      <c r="I67" s="141"/>
      <c r="J67" s="136">
        <v>576</v>
      </c>
      <c r="K67" s="145">
        <v>580</v>
      </c>
      <c r="L67" s="136"/>
      <c r="M67" s="141"/>
    </row>
    <row r="68" spans="1:13" ht="13.5" hidden="1">
      <c r="A68" s="136" t="s">
        <v>132</v>
      </c>
      <c r="B68" s="137">
        <v>430040</v>
      </c>
      <c r="C68" s="138">
        <v>40</v>
      </c>
      <c r="D68" s="136">
        <v>976</v>
      </c>
      <c r="E68" s="141">
        <v>1015</v>
      </c>
      <c r="F68" s="136"/>
      <c r="G68" s="141"/>
      <c r="H68" s="136"/>
      <c r="I68" s="141"/>
      <c r="J68" s="136">
        <v>586</v>
      </c>
      <c r="K68" s="145">
        <v>605</v>
      </c>
      <c r="L68" s="136"/>
      <c r="M68" s="141"/>
    </row>
    <row r="69" spans="1:13" ht="13.5" hidden="1">
      <c r="A69" s="136" t="s">
        <v>75</v>
      </c>
      <c r="B69" s="137">
        <v>430041</v>
      </c>
      <c r="C69" s="138">
        <v>41</v>
      </c>
      <c r="D69" s="136">
        <v>1016</v>
      </c>
      <c r="E69" s="141">
        <v>1040</v>
      </c>
      <c r="F69" s="136"/>
      <c r="G69" s="141"/>
      <c r="H69" s="136"/>
      <c r="I69" s="141"/>
      <c r="J69" s="136">
        <v>606</v>
      </c>
      <c r="K69" s="145">
        <v>620</v>
      </c>
      <c r="L69" s="136"/>
      <c r="M69" s="141"/>
    </row>
    <row r="70" spans="1:13" ht="13.5" hidden="1">
      <c r="A70" s="136" t="s">
        <v>76</v>
      </c>
      <c r="B70" s="137">
        <v>430042</v>
      </c>
      <c r="C70" s="138">
        <v>42</v>
      </c>
      <c r="D70" s="136">
        <v>1041</v>
      </c>
      <c r="E70" s="141">
        <v>1085</v>
      </c>
      <c r="F70" s="136"/>
      <c r="G70" s="141"/>
      <c r="H70" s="136"/>
      <c r="I70" s="141"/>
      <c r="J70" s="136">
        <v>621</v>
      </c>
      <c r="K70" s="145">
        <v>645</v>
      </c>
      <c r="L70" s="136">
        <v>2031</v>
      </c>
      <c r="M70" s="141">
        <v>2040</v>
      </c>
    </row>
    <row r="71" spans="1:13" ht="13.5" hidden="1">
      <c r="A71" s="136" t="s">
        <v>108</v>
      </c>
      <c r="B71" s="137">
        <v>430043</v>
      </c>
      <c r="C71" s="138">
        <v>43</v>
      </c>
      <c r="D71" s="136">
        <v>1086</v>
      </c>
      <c r="E71" s="141">
        <v>1095</v>
      </c>
      <c r="F71" s="136"/>
      <c r="G71" s="141"/>
      <c r="H71" s="136"/>
      <c r="I71" s="141"/>
      <c r="J71" s="136">
        <v>646</v>
      </c>
      <c r="K71" s="145">
        <v>650</v>
      </c>
      <c r="L71" s="136"/>
      <c r="M71" s="141"/>
    </row>
    <row r="72" spans="1:13" ht="13.5" hidden="1">
      <c r="A72" s="136" t="s">
        <v>79</v>
      </c>
      <c r="B72" s="137">
        <v>430044</v>
      </c>
      <c r="C72" s="138">
        <v>44</v>
      </c>
      <c r="D72" s="136">
        <v>1096</v>
      </c>
      <c r="E72" s="141">
        <v>1140</v>
      </c>
      <c r="F72" s="136">
        <v>2086</v>
      </c>
      <c r="G72" s="141">
        <v>2090</v>
      </c>
      <c r="H72" s="136"/>
      <c r="I72" s="141"/>
      <c r="J72" s="136">
        <v>651</v>
      </c>
      <c r="K72" s="145">
        <v>655</v>
      </c>
      <c r="L72" s="136"/>
      <c r="M72" s="141"/>
    </row>
    <row r="73" spans="1:13" ht="13.5" hidden="1">
      <c r="A73" s="136" t="s">
        <v>2310</v>
      </c>
      <c r="B73" s="137">
        <v>430045</v>
      </c>
      <c r="C73" s="138">
        <v>45</v>
      </c>
      <c r="D73" s="136">
        <v>1141</v>
      </c>
      <c r="E73" s="141">
        <v>1150</v>
      </c>
      <c r="F73" s="136"/>
      <c r="G73" s="141"/>
      <c r="H73" s="136"/>
      <c r="I73" s="141"/>
      <c r="J73" s="136">
        <v>656</v>
      </c>
      <c r="K73" s="145">
        <v>675</v>
      </c>
      <c r="L73" s="136"/>
      <c r="M73" s="141"/>
    </row>
    <row r="74" spans="1:13" ht="13.5" hidden="1">
      <c r="A74" s="136" t="s">
        <v>78</v>
      </c>
      <c r="B74" s="137">
        <v>430046</v>
      </c>
      <c r="C74" s="138">
        <v>46</v>
      </c>
      <c r="D74" s="136">
        <v>1151</v>
      </c>
      <c r="E74" s="141">
        <v>1175</v>
      </c>
      <c r="F74" s="136"/>
      <c r="G74" s="141"/>
      <c r="H74" s="136"/>
      <c r="I74" s="141"/>
      <c r="J74" s="136">
        <v>676</v>
      </c>
      <c r="K74" s="145">
        <v>685</v>
      </c>
      <c r="L74" s="136"/>
      <c r="M74" s="141"/>
    </row>
    <row r="75" spans="1:13" ht="13.5" hidden="1">
      <c r="A75" s="136" t="s">
        <v>77</v>
      </c>
      <c r="B75" s="137">
        <v>430047</v>
      </c>
      <c r="C75" s="138">
        <v>47</v>
      </c>
      <c r="D75" s="136">
        <v>1176</v>
      </c>
      <c r="E75" s="141">
        <v>1215</v>
      </c>
      <c r="F75" s="136"/>
      <c r="G75" s="141"/>
      <c r="H75" s="136"/>
      <c r="I75" s="141"/>
      <c r="J75" s="136">
        <v>686</v>
      </c>
      <c r="K75" s="145">
        <v>700</v>
      </c>
      <c r="L75" s="136"/>
      <c r="M75" s="141"/>
    </row>
    <row r="76" spans="1:13" ht="13.5" hidden="1">
      <c r="A76" s="136" t="s">
        <v>80</v>
      </c>
      <c r="B76" s="137">
        <v>430048</v>
      </c>
      <c r="C76" s="138">
        <v>48</v>
      </c>
      <c r="D76" s="136">
        <v>1216</v>
      </c>
      <c r="E76" s="141">
        <v>1245</v>
      </c>
      <c r="F76" s="136"/>
      <c r="G76" s="141"/>
      <c r="H76" s="136"/>
      <c r="I76" s="141"/>
      <c r="J76" s="136">
        <v>701</v>
      </c>
      <c r="K76" s="145">
        <v>725</v>
      </c>
      <c r="L76" s="136"/>
      <c r="M76" s="141"/>
    </row>
    <row r="77" spans="1:13" ht="13.5" hidden="1">
      <c r="A77" s="136" t="s">
        <v>1</v>
      </c>
      <c r="B77" s="137">
        <v>430049</v>
      </c>
      <c r="C77" s="138">
        <v>49</v>
      </c>
      <c r="D77" s="136">
        <v>1251</v>
      </c>
      <c r="E77" s="141">
        <v>1255</v>
      </c>
      <c r="F77" s="136"/>
      <c r="G77" s="141"/>
      <c r="H77" s="136"/>
      <c r="I77" s="141"/>
      <c r="J77" s="136">
        <v>726</v>
      </c>
      <c r="K77" s="145">
        <v>730</v>
      </c>
      <c r="L77" s="136"/>
      <c r="M77" s="141"/>
    </row>
    <row r="78" spans="1:13" ht="13.5" hidden="1">
      <c r="A78" s="136" t="s">
        <v>81</v>
      </c>
      <c r="B78" s="137">
        <v>430050</v>
      </c>
      <c r="C78" s="138">
        <v>50</v>
      </c>
      <c r="D78" s="136">
        <v>1256</v>
      </c>
      <c r="E78" s="141">
        <v>1290</v>
      </c>
      <c r="F78" s="136"/>
      <c r="G78" s="141"/>
      <c r="H78" s="136"/>
      <c r="I78" s="141"/>
      <c r="J78" s="136">
        <v>731</v>
      </c>
      <c r="K78" s="145">
        <v>745</v>
      </c>
      <c r="L78" s="136"/>
      <c r="M78" s="141"/>
    </row>
    <row r="79" spans="1:13" ht="13.5" hidden="1">
      <c r="A79" s="136" t="s">
        <v>145</v>
      </c>
      <c r="B79" s="137">
        <v>430051</v>
      </c>
      <c r="C79" s="138">
        <v>51</v>
      </c>
      <c r="D79" s="136">
        <v>1291</v>
      </c>
      <c r="E79" s="141">
        <v>1305</v>
      </c>
      <c r="F79" s="136"/>
      <c r="G79" s="141"/>
      <c r="H79" s="136"/>
      <c r="I79" s="141"/>
      <c r="J79" s="136">
        <v>746</v>
      </c>
      <c r="K79" s="145">
        <v>755</v>
      </c>
      <c r="L79" s="136"/>
      <c r="M79" s="141"/>
    </row>
    <row r="80" spans="1:13" ht="13.5" hidden="1">
      <c r="A80" s="153" t="s">
        <v>128</v>
      </c>
      <c r="B80" s="137">
        <v>430052</v>
      </c>
      <c r="C80" s="138">
        <v>52</v>
      </c>
      <c r="D80" s="136">
        <v>1306</v>
      </c>
      <c r="E80" s="141">
        <v>1325</v>
      </c>
      <c r="F80" s="136"/>
      <c r="G80" s="141"/>
      <c r="H80" s="136"/>
      <c r="I80" s="141"/>
      <c r="J80" s="136">
        <v>756</v>
      </c>
      <c r="K80" s="145">
        <v>765</v>
      </c>
      <c r="L80" s="136"/>
      <c r="M80" s="141"/>
    </row>
    <row r="81" spans="1:13" ht="13.5" hidden="1">
      <c r="A81" s="136" t="s">
        <v>50</v>
      </c>
      <c r="B81" s="137">
        <v>430053</v>
      </c>
      <c r="C81" s="138">
        <v>53</v>
      </c>
      <c r="D81" s="136">
        <v>1346</v>
      </c>
      <c r="E81" s="141">
        <v>1370</v>
      </c>
      <c r="F81" s="136"/>
      <c r="G81" s="141"/>
      <c r="H81" s="136"/>
      <c r="I81" s="141"/>
      <c r="J81" s="136">
        <v>776</v>
      </c>
      <c r="K81" s="145">
        <v>785</v>
      </c>
      <c r="L81" s="136"/>
      <c r="M81" s="141"/>
    </row>
    <row r="82" spans="1:13" ht="13.5" hidden="1">
      <c r="A82" s="136" t="s">
        <v>146</v>
      </c>
      <c r="B82" s="137">
        <v>430054</v>
      </c>
      <c r="C82" s="138">
        <v>54</v>
      </c>
      <c r="D82" s="136"/>
      <c r="E82" s="141"/>
      <c r="F82" s="136"/>
      <c r="G82" s="141"/>
      <c r="H82" s="136"/>
      <c r="I82" s="141"/>
      <c r="J82" s="136"/>
      <c r="K82" s="145"/>
      <c r="L82" s="136"/>
      <c r="M82" s="141"/>
    </row>
    <row r="83" spans="1:13" ht="13.5" hidden="1">
      <c r="A83" s="136" t="s">
        <v>137</v>
      </c>
      <c r="B83" s="137">
        <v>430055</v>
      </c>
      <c r="C83" s="138">
        <v>55</v>
      </c>
      <c r="D83" s="136">
        <v>1376</v>
      </c>
      <c r="E83" s="141">
        <v>1390</v>
      </c>
      <c r="F83" s="136"/>
      <c r="G83" s="141"/>
      <c r="H83" s="136"/>
      <c r="I83" s="141"/>
      <c r="J83" s="136">
        <v>791</v>
      </c>
      <c r="K83" s="145">
        <v>810</v>
      </c>
      <c r="L83" s="136"/>
      <c r="M83" s="141"/>
    </row>
    <row r="84" spans="1:13" ht="13.5" hidden="1">
      <c r="A84" s="153" t="s">
        <v>138</v>
      </c>
      <c r="B84" s="137">
        <v>430056</v>
      </c>
      <c r="C84" s="138">
        <v>56</v>
      </c>
      <c r="D84" s="136">
        <v>1391</v>
      </c>
      <c r="E84" s="141">
        <v>1420</v>
      </c>
      <c r="F84" s="136"/>
      <c r="G84" s="141"/>
      <c r="H84" s="136"/>
      <c r="I84" s="141"/>
      <c r="J84" s="136">
        <v>811</v>
      </c>
      <c r="K84" s="145">
        <v>835</v>
      </c>
      <c r="L84" s="136"/>
      <c r="M84" s="141"/>
    </row>
    <row r="85" spans="1:13" ht="13.5" hidden="1">
      <c r="A85" s="136" t="s">
        <v>85</v>
      </c>
      <c r="B85" s="137">
        <v>430057</v>
      </c>
      <c r="C85" s="138">
        <v>57</v>
      </c>
      <c r="D85" s="136">
        <v>1421</v>
      </c>
      <c r="E85" s="141">
        <v>1470</v>
      </c>
      <c r="F85" s="136"/>
      <c r="G85" s="141"/>
      <c r="H85" s="136"/>
      <c r="I85" s="141"/>
      <c r="J85" s="136">
        <v>836</v>
      </c>
      <c r="K85" s="145">
        <v>855</v>
      </c>
      <c r="L85" s="136">
        <v>1271</v>
      </c>
      <c r="M85" s="141">
        <v>1275</v>
      </c>
    </row>
    <row r="86" spans="1:13" ht="13.5" hidden="1">
      <c r="A86" s="136" t="s">
        <v>88</v>
      </c>
      <c r="B86" s="137">
        <v>430058</v>
      </c>
      <c r="C86" s="138">
        <v>58</v>
      </c>
      <c r="D86" s="136">
        <v>1471</v>
      </c>
      <c r="E86" s="141">
        <v>1510</v>
      </c>
      <c r="F86" s="136"/>
      <c r="G86" s="141"/>
      <c r="H86" s="136"/>
      <c r="I86" s="141"/>
      <c r="J86" s="136">
        <v>856</v>
      </c>
      <c r="K86" s="145">
        <v>865</v>
      </c>
      <c r="L86" s="136"/>
      <c r="M86" s="141"/>
    </row>
    <row r="87" spans="1:13" ht="13.5" hidden="1">
      <c r="A87" s="136" t="s">
        <v>94</v>
      </c>
      <c r="B87" s="137">
        <v>430059</v>
      </c>
      <c r="C87" s="138">
        <v>59</v>
      </c>
      <c r="D87" s="136">
        <v>1511</v>
      </c>
      <c r="E87" s="141">
        <v>1525</v>
      </c>
      <c r="F87" s="136"/>
      <c r="G87" s="141"/>
      <c r="H87" s="136"/>
      <c r="I87" s="141"/>
      <c r="J87" s="136">
        <v>866</v>
      </c>
      <c r="K87" s="145">
        <v>875</v>
      </c>
      <c r="L87" s="136"/>
      <c r="M87" s="141"/>
    </row>
    <row r="88" spans="1:13" ht="13.5" hidden="1">
      <c r="A88" s="136" t="s">
        <v>87</v>
      </c>
      <c r="B88" s="137">
        <v>430060</v>
      </c>
      <c r="C88" s="138">
        <v>60</v>
      </c>
      <c r="D88" s="136">
        <v>1526</v>
      </c>
      <c r="E88" s="141">
        <v>1565</v>
      </c>
      <c r="F88" s="136">
        <v>2036</v>
      </c>
      <c r="G88" s="141">
        <v>2045</v>
      </c>
      <c r="H88" s="136"/>
      <c r="I88" s="141"/>
      <c r="J88" s="136">
        <v>876</v>
      </c>
      <c r="K88" s="145">
        <v>905</v>
      </c>
      <c r="L88" s="136"/>
      <c r="M88" s="141"/>
    </row>
    <row r="89" spans="1:13" ht="13.5" hidden="1">
      <c r="A89" s="136" t="s">
        <v>6</v>
      </c>
      <c r="B89" s="137">
        <v>430061</v>
      </c>
      <c r="C89" s="138">
        <v>61</v>
      </c>
      <c r="D89" s="136">
        <v>1566</v>
      </c>
      <c r="E89" s="141">
        <v>1615</v>
      </c>
      <c r="F89" s="136"/>
      <c r="G89" s="141"/>
      <c r="H89" s="136"/>
      <c r="I89" s="141"/>
      <c r="J89" s="136">
        <v>906</v>
      </c>
      <c r="K89" s="145">
        <v>930</v>
      </c>
      <c r="L89" s="136"/>
      <c r="M89" s="141"/>
    </row>
    <row r="90" spans="1:13" ht="13.5" hidden="1">
      <c r="A90" s="136" t="s">
        <v>129</v>
      </c>
      <c r="B90" s="137">
        <v>430062</v>
      </c>
      <c r="C90" s="138">
        <v>62</v>
      </c>
      <c r="D90" s="136">
        <v>1616</v>
      </c>
      <c r="E90" s="141">
        <v>1645</v>
      </c>
      <c r="F90" s="136"/>
      <c r="G90" s="141"/>
      <c r="H90" s="136"/>
      <c r="I90" s="141"/>
      <c r="J90" s="136">
        <v>931</v>
      </c>
      <c r="K90" s="145">
        <v>945</v>
      </c>
      <c r="L90" s="136"/>
      <c r="M90" s="141"/>
    </row>
    <row r="91" spans="1:13" ht="13.5" hidden="1">
      <c r="A91" s="136" t="s">
        <v>86</v>
      </c>
      <c r="B91" s="137">
        <v>430063</v>
      </c>
      <c r="C91" s="138">
        <v>63</v>
      </c>
      <c r="D91" s="136"/>
      <c r="E91" s="141"/>
      <c r="F91" s="136"/>
      <c r="G91" s="141"/>
      <c r="H91" s="136"/>
      <c r="I91" s="141"/>
      <c r="J91" s="136">
        <v>946</v>
      </c>
      <c r="K91" s="145">
        <v>965</v>
      </c>
      <c r="L91" s="136"/>
      <c r="M91" s="146"/>
    </row>
    <row r="92" spans="1:13" ht="13.5" hidden="1">
      <c r="A92" s="136" t="s">
        <v>90</v>
      </c>
      <c r="B92" s="137">
        <v>430064</v>
      </c>
      <c r="C92" s="138">
        <v>64</v>
      </c>
      <c r="D92" s="136">
        <v>1646</v>
      </c>
      <c r="E92" s="141">
        <v>1665</v>
      </c>
      <c r="F92" s="136"/>
      <c r="G92" s="141"/>
      <c r="H92" s="136"/>
      <c r="I92" s="141"/>
      <c r="J92" s="136">
        <v>966</v>
      </c>
      <c r="K92" s="145">
        <v>990</v>
      </c>
      <c r="L92" s="136"/>
      <c r="M92" s="141"/>
    </row>
    <row r="93" spans="1:13" ht="13.5" hidden="1">
      <c r="A93" s="136" t="s">
        <v>109</v>
      </c>
      <c r="B93" s="137">
        <v>430065</v>
      </c>
      <c r="C93" s="138">
        <v>65</v>
      </c>
      <c r="D93" s="136">
        <v>1666</v>
      </c>
      <c r="E93" s="141">
        <v>1715</v>
      </c>
      <c r="F93" s="136"/>
      <c r="G93" s="141"/>
      <c r="H93" s="136"/>
      <c r="I93" s="141"/>
      <c r="J93" s="136">
        <v>991</v>
      </c>
      <c r="K93" s="145">
        <v>1000</v>
      </c>
      <c r="L93" s="136">
        <v>1316</v>
      </c>
      <c r="M93" s="141">
        <v>1325</v>
      </c>
    </row>
    <row r="94" spans="1:13" ht="13.5" hidden="1">
      <c r="A94" s="136" t="s">
        <v>114</v>
      </c>
      <c r="B94" s="137">
        <v>430066</v>
      </c>
      <c r="C94" s="138">
        <v>66</v>
      </c>
      <c r="D94" s="136">
        <v>1716</v>
      </c>
      <c r="E94" s="141">
        <v>1740</v>
      </c>
      <c r="F94" s="136"/>
      <c r="G94" s="141"/>
      <c r="H94" s="136"/>
      <c r="I94" s="141"/>
      <c r="J94" s="136">
        <v>1001</v>
      </c>
      <c r="K94" s="145">
        <v>1010</v>
      </c>
      <c r="L94" s="136"/>
      <c r="M94" s="141"/>
    </row>
    <row r="95" spans="1:13" ht="13.5" hidden="1">
      <c r="A95" s="136" t="s">
        <v>110</v>
      </c>
      <c r="B95" s="137">
        <v>430067</v>
      </c>
      <c r="C95" s="138">
        <v>67</v>
      </c>
      <c r="D95" s="136"/>
      <c r="E95" s="141"/>
      <c r="F95" s="136"/>
      <c r="G95" s="141"/>
      <c r="H95" s="136"/>
      <c r="I95" s="141"/>
      <c r="J95" s="136">
        <v>1011</v>
      </c>
      <c r="K95" s="145">
        <v>1060</v>
      </c>
      <c r="L95" s="136"/>
      <c r="M95" s="141"/>
    </row>
    <row r="96" spans="1:13" ht="13.5" hidden="1">
      <c r="A96" s="136" t="s">
        <v>111</v>
      </c>
      <c r="B96" s="137">
        <v>430068</v>
      </c>
      <c r="C96" s="138">
        <v>68</v>
      </c>
      <c r="D96" s="136">
        <v>1741</v>
      </c>
      <c r="E96" s="141">
        <v>1780</v>
      </c>
      <c r="F96" s="136"/>
      <c r="G96" s="141"/>
      <c r="H96" s="136"/>
      <c r="I96" s="141"/>
      <c r="J96" s="136">
        <v>1061</v>
      </c>
      <c r="K96" s="145">
        <v>1100</v>
      </c>
      <c r="L96" s="136"/>
      <c r="M96" s="141"/>
    </row>
    <row r="97" spans="1:13" ht="13.5" hidden="1">
      <c r="A97" s="136" t="s">
        <v>93</v>
      </c>
      <c r="B97" s="137">
        <v>430069</v>
      </c>
      <c r="C97" s="138">
        <v>69</v>
      </c>
      <c r="D97" s="136">
        <v>1781</v>
      </c>
      <c r="E97" s="141">
        <v>1795</v>
      </c>
      <c r="F97" s="136"/>
      <c r="G97" s="141"/>
      <c r="H97" s="136"/>
      <c r="I97" s="141"/>
      <c r="J97" s="136">
        <v>1101</v>
      </c>
      <c r="K97" s="145">
        <v>1120</v>
      </c>
      <c r="L97" s="136"/>
      <c r="M97" s="141"/>
    </row>
    <row r="98" spans="1:13" ht="13.5" hidden="1">
      <c r="A98" s="136" t="s">
        <v>89</v>
      </c>
      <c r="B98" s="137">
        <v>430070</v>
      </c>
      <c r="C98" s="138">
        <v>70</v>
      </c>
      <c r="D98" s="136"/>
      <c r="E98" s="141"/>
      <c r="F98" s="136"/>
      <c r="G98" s="141"/>
      <c r="H98" s="136"/>
      <c r="I98" s="141"/>
      <c r="J98" s="136">
        <v>1121</v>
      </c>
      <c r="K98" s="145">
        <v>1135</v>
      </c>
      <c r="L98" s="136"/>
      <c r="M98" s="141"/>
    </row>
    <row r="99" spans="1:13" ht="13.5" hidden="1">
      <c r="A99" s="136" t="s">
        <v>91</v>
      </c>
      <c r="B99" s="137">
        <v>430071</v>
      </c>
      <c r="C99" s="138">
        <v>71</v>
      </c>
      <c r="D99" s="136">
        <v>1796</v>
      </c>
      <c r="E99" s="141">
        <v>1825</v>
      </c>
      <c r="F99" s="136"/>
      <c r="G99" s="141"/>
      <c r="H99" s="136"/>
      <c r="I99" s="141"/>
      <c r="J99" s="136">
        <v>1136</v>
      </c>
      <c r="K99" s="145">
        <v>1155</v>
      </c>
      <c r="L99" s="136"/>
      <c r="M99" s="141"/>
    </row>
    <row r="100" spans="1:13" ht="13.5" hidden="1">
      <c r="A100" s="136" t="s">
        <v>44</v>
      </c>
      <c r="B100" s="137">
        <v>430072</v>
      </c>
      <c r="C100" s="138">
        <v>72</v>
      </c>
      <c r="D100" s="136"/>
      <c r="E100" s="141"/>
      <c r="F100" s="136"/>
      <c r="G100" s="141"/>
      <c r="H100" s="136"/>
      <c r="I100" s="141"/>
      <c r="J100" s="136">
        <v>1156</v>
      </c>
      <c r="K100" s="145">
        <v>1175</v>
      </c>
      <c r="L100" s="136">
        <v>1276</v>
      </c>
      <c r="M100" s="141">
        <v>1280</v>
      </c>
    </row>
    <row r="101" spans="1:13" ht="13.5" hidden="1">
      <c r="A101" s="136" t="s">
        <v>92</v>
      </c>
      <c r="B101" s="137">
        <v>430073</v>
      </c>
      <c r="C101" s="138">
        <v>73</v>
      </c>
      <c r="D101" s="136">
        <v>1826</v>
      </c>
      <c r="E101" s="141">
        <v>1835</v>
      </c>
      <c r="F101" s="136"/>
      <c r="G101" s="141"/>
      <c r="H101" s="136"/>
      <c r="I101" s="141"/>
      <c r="J101" s="136">
        <v>1176</v>
      </c>
      <c r="K101" s="145">
        <v>1190</v>
      </c>
      <c r="L101" s="136"/>
      <c r="M101" s="141"/>
    </row>
    <row r="102" spans="1:13" ht="13.5" hidden="1">
      <c r="A102" s="136" t="s">
        <v>45</v>
      </c>
      <c r="B102" s="137">
        <v>430074</v>
      </c>
      <c r="C102" s="138">
        <v>74</v>
      </c>
      <c r="D102" s="136"/>
      <c r="E102" s="141"/>
      <c r="F102" s="136"/>
      <c r="G102" s="141"/>
      <c r="H102" s="136"/>
      <c r="I102" s="141"/>
      <c r="J102" s="136">
        <v>1191</v>
      </c>
      <c r="K102" s="145">
        <v>1195</v>
      </c>
      <c r="L102" s="136"/>
      <c r="M102" s="141"/>
    </row>
    <row r="103" spans="1:13" ht="13.5" hidden="1">
      <c r="A103" s="136" t="s">
        <v>95</v>
      </c>
      <c r="B103" s="137">
        <v>430075</v>
      </c>
      <c r="C103" s="138">
        <v>75</v>
      </c>
      <c r="D103" s="136">
        <v>1836</v>
      </c>
      <c r="E103" s="141">
        <v>1860</v>
      </c>
      <c r="F103" s="136"/>
      <c r="G103" s="141"/>
      <c r="H103" s="136"/>
      <c r="I103" s="141"/>
      <c r="J103" s="136">
        <v>1196</v>
      </c>
      <c r="K103" s="145">
        <v>1205</v>
      </c>
      <c r="L103" s="136"/>
      <c r="M103" s="141"/>
    </row>
    <row r="104" spans="1:13" ht="13.5" hidden="1">
      <c r="A104" s="136" t="s">
        <v>96</v>
      </c>
      <c r="B104" s="137">
        <v>430076</v>
      </c>
      <c r="C104" s="138">
        <v>76</v>
      </c>
      <c r="D104" s="136">
        <v>1861</v>
      </c>
      <c r="E104" s="141">
        <v>1875</v>
      </c>
      <c r="F104" s="136"/>
      <c r="G104" s="141"/>
      <c r="H104" s="136"/>
      <c r="I104" s="141"/>
      <c r="J104" s="136">
        <v>1206</v>
      </c>
      <c r="K104" s="145">
        <v>1210</v>
      </c>
      <c r="L104" s="136"/>
      <c r="M104" s="141"/>
    </row>
    <row r="105" spans="1:13" ht="13.5" hidden="1">
      <c r="A105" s="136" t="s">
        <v>115</v>
      </c>
      <c r="B105" s="137">
        <v>430077</v>
      </c>
      <c r="C105" s="138">
        <v>77</v>
      </c>
      <c r="D105" s="136">
        <v>1876</v>
      </c>
      <c r="E105" s="141">
        <v>1885</v>
      </c>
      <c r="F105" s="136"/>
      <c r="G105" s="141"/>
      <c r="H105" s="136"/>
      <c r="I105" s="141"/>
      <c r="J105" s="136">
        <v>1211</v>
      </c>
      <c r="K105" s="145">
        <v>1225</v>
      </c>
      <c r="L105" s="136">
        <v>1281</v>
      </c>
      <c r="M105" s="141">
        <v>1290</v>
      </c>
    </row>
    <row r="106" spans="1:13" ht="13.5" hidden="1">
      <c r="A106" s="136" t="s">
        <v>2</v>
      </c>
      <c r="B106" s="137">
        <v>430078</v>
      </c>
      <c r="C106" s="138">
        <v>78</v>
      </c>
      <c r="D106" s="136">
        <v>1886</v>
      </c>
      <c r="E106" s="141">
        <v>1910</v>
      </c>
      <c r="F106" s="136"/>
      <c r="G106" s="141"/>
      <c r="H106" s="136"/>
      <c r="I106" s="141"/>
      <c r="J106" s="136">
        <v>1226</v>
      </c>
      <c r="K106" s="145">
        <v>1230</v>
      </c>
      <c r="L106" s="136"/>
      <c r="M106" s="141"/>
    </row>
    <row r="107" spans="1:13" ht="13.5" hidden="1">
      <c r="A107" s="136" t="s">
        <v>3</v>
      </c>
      <c r="B107" s="137">
        <v>430079</v>
      </c>
      <c r="C107" s="138">
        <v>79</v>
      </c>
      <c r="D107" s="136">
        <v>1911</v>
      </c>
      <c r="E107" s="141">
        <v>1935</v>
      </c>
      <c r="F107" s="136"/>
      <c r="G107" s="141"/>
      <c r="H107" s="136"/>
      <c r="I107" s="141"/>
      <c r="J107" s="136">
        <v>1231</v>
      </c>
      <c r="K107" s="145">
        <v>1240</v>
      </c>
      <c r="L107" s="136"/>
      <c r="M107" s="141"/>
    </row>
    <row r="108" spans="1:13" ht="13.5" hidden="1">
      <c r="A108" s="136" t="s">
        <v>133</v>
      </c>
      <c r="B108" s="137">
        <v>430080</v>
      </c>
      <c r="C108" s="138">
        <v>80</v>
      </c>
      <c r="D108" s="136">
        <v>1936</v>
      </c>
      <c r="E108" s="141">
        <v>1955</v>
      </c>
      <c r="F108" s="136">
        <v>2006</v>
      </c>
      <c r="G108" s="141">
        <v>2015</v>
      </c>
      <c r="H108" s="136"/>
      <c r="I108" s="141"/>
      <c r="J108" s="136">
        <v>1241</v>
      </c>
      <c r="K108" s="145">
        <v>1250</v>
      </c>
      <c r="L108" s="136"/>
      <c r="M108" s="141"/>
    </row>
    <row r="109" spans="1:13" ht="13.5" hidden="1">
      <c r="A109" s="136" t="s">
        <v>147</v>
      </c>
      <c r="B109" s="137">
        <v>430081</v>
      </c>
      <c r="C109" s="138">
        <v>81</v>
      </c>
      <c r="D109" s="136">
        <v>1956</v>
      </c>
      <c r="E109" s="141">
        <v>1960</v>
      </c>
      <c r="F109" s="136">
        <v>2001</v>
      </c>
      <c r="G109" s="141">
        <v>2005</v>
      </c>
      <c r="H109" s="136"/>
      <c r="I109" s="141"/>
      <c r="J109" s="136">
        <v>2006</v>
      </c>
      <c r="K109" s="145">
        <v>2015</v>
      </c>
      <c r="L109" s="136"/>
      <c r="M109" s="141"/>
    </row>
    <row r="110" spans="1:13" ht="13.5" hidden="1">
      <c r="A110" s="136" t="s">
        <v>134</v>
      </c>
      <c r="B110" s="137">
        <v>430082</v>
      </c>
      <c r="C110" s="138">
        <v>82</v>
      </c>
      <c r="D110" s="136">
        <v>1961</v>
      </c>
      <c r="E110" s="141">
        <v>1970</v>
      </c>
      <c r="F110" s="136"/>
      <c r="G110" s="141"/>
      <c r="H110" s="136"/>
      <c r="I110" s="141"/>
      <c r="J110" s="136">
        <v>1251</v>
      </c>
      <c r="K110" s="145">
        <v>1255</v>
      </c>
      <c r="L110" s="136"/>
      <c r="M110" s="141"/>
    </row>
    <row r="111" spans="1:13" ht="13.5" hidden="1">
      <c r="A111" s="136" t="s">
        <v>148</v>
      </c>
      <c r="B111" s="137">
        <v>430083</v>
      </c>
      <c r="C111" s="138">
        <v>83</v>
      </c>
      <c r="D111" s="136">
        <v>2016</v>
      </c>
      <c r="E111" s="141">
        <v>2025</v>
      </c>
      <c r="F111" s="136">
        <v>2046</v>
      </c>
      <c r="G111" s="141">
        <v>2055</v>
      </c>
      <c r="H111" s="136"/>
      <c r="I111" s="141"/>
      <c r="J111" s="136">
        <v>1296</v>
      </c>
      <c r="K111" s="145">
        <v>1305</v>
      </c>
      <c r="L111" s="136"/>
      <c r="M111" s="141"/>
    </row>
    <row r="112" spans="1:13" ht="13.5" hidden="1">
      <c r="A112" s="136" t="s">
        <v>149</v>
      </c>
      <c r="B112" s="137">
        <v>430084</v>
      </c>
      <c r="C112" s="138">
        <v>84</v>
      </c>
      <c r="D112" s="136"/>
      <c r="E112" s="141"/>
      <c r="F112" s="136"/>
      <c r="G112" s="141"/>
      <c r="H112" s="136"/>
      <c r="I112" s="141"/>
      <c r="J112" s="136"/>
      <c r="K112" s="145"/>
      <c r="L112" s="136"/>
      <c r="M112" s="141"/>
    </row>
    <row r="113" spans="1:13" ht="13.5" hidden="1">
      <c r="A113" s="136" t="s">
        <v>2309</v>
      </c>
      <c r="B113" s="137">
        <v>430085</v>
      </c>
      <c r="C113" s="138">
        <v>85</v>
      </c>
      <c r="D113" s="136">
        <v>2076</v>
      </c>
      <c r="E113" s="141">
        <v>2085</v>
      </c>
      <c r="F113" s="136"/>
      <c r="G113" s="141"/>
      <c r="H113" s="136"/>
      <c r="I113" s="141"/>
      <c r="J113" s="136">
        <v>2041</v>
      </c>
      <c r="K113" s="145">
        <v>2050</v>
      </c>
      <c r="L113" s="136"/>
      <c r="M113" s="141"/>
    </row>
    <row r="114" ht="13.5" hidden="1">
      <c r="L114">
        <f>MAX(J29:M113)</f>
        <v>2050</v>
      </c>
    </row>
    <row r="115" ht="13.5" hidden="1">
      <c r="D115">
        <f>MAX(D29:G113)</f>
        <v>2090</v>
      </c>
    </row>
  </sheetData>
  <sheetProtection/>
  <mergeCells count="8">
    <mergeCell ref="B1:G1"/>
    <mergeCell ref="B23:J23"/>
    <mergeCell ref="E15:F15"/>
    <mergeCell ref="E12:F12"/>
    <mergeCell ref="E11:G11"/>
    <mergeCell ref="B11:D11"/>
    <mergeCell ref="E8:F8"/>
    <mergeCell ref="B22:J22"/>
  </mergeCells>
  <dataValidations count="3">
    <dataValidation allowBlank="1" showInputMessage="1" showErrorMessage="1" imeMode="on" sqref="C8 C6"/>
    <dataValidation allowBlank="1" showInputMessage="1" showErrorMessage="1" imeMode="off" sqref="E8:F8"/>
    <dataValidation type="list" allowBlank="1" showInputMessage="1" showErrorMessage="1" prompt="▼をクリックしてリストから選択してください&#10;" error="▼をクリックしリストから選択してください。" sqref="C3">
      <formula1>$A$29:$A$113</formula1>
    </dataValidation>
  </dataValidations>
  <printOptions/>
  <pageMargins left="0.43" right="0.15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4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5" customWidth="1"/>
    <col min="2" max="2" width="5.00390625" style="15" customWidth="1"/>
    <col min="3" max="3" width="11.375" style="15" customWidth="1"/>
    <col min="4" max="4" width="11.625" style="15" customWidth="1"/>
    <col min="5" max="5" width="2.625" style="15" customWidth="1"/>
    <col min="6" max="6" width="8.875" style="15" customWidth="1"/>
    <col min="7" max="7" width="16.75390625" style="15" customWidth="1"/>
    <col min="8" max="8" width="11.625" style="15" customWidth="1"/>
    <col min="9" max="9" width="9.125" style="15" hidden="1" customWidth="1"/>
    <col min="10" max="12" width="7.00390625" style="15" hidden="1" customWidth="1"/>
    <col min="13" max="14" width="5.625" style="15" customWidth="1"/>
    <col min="15" max="15" width="5.625" style="15" hidden="1" customWidth="1"/>
    <col min="16" max="16" width="6.875" style="37" hidden="1" customWidth="1"/>
    <col min="17" max="17" width="8.50390625" style="15" hidden="1" customWidth="1"/>
    <col min="18" max="18" width="5.875" style="37" hidden="1" customWidth="1"/>
    <col min="19" max="19" width="5.625" style="37" hidden="1" customWidth="1"/>
    <col min="20" max="20" width="3.75390625" style="37" hidden="1" customWidth="1"/>
    <col min="21" max="23" width="7.50390625" style="37" hidden="1" customWidth="1"/>
    <col min="24" max="24" width="7.625" style="15" hidden="1" customWidth="1"/>
    <col min="25" max="25" width="10.625" style="15" hidden="1" customWidth="1"/>
    <col min="26" max="26" width="11.00390625" style="15" hidden="1" customWidth="1"/>
    <col min="27" max="27" width="10.50390625" style="15" hidden="1" customWidth="1"/>
    <col min="28" max="28" width="13.25390625" style="15" hidden="1" customWidth="1"/>
    <col min="29" max="29" width="12.25390625" style="15" hidden="1" customWidth="1"/>
    <col min="30" max="30" width="12.625" style="15" hidden="1" customWidth="1"/>
    <col min="31" max="31" width="9.00390625" style="15" customWidth="1"/>
    <col min="32" max="32" width="10.00390625" style="15" customWidth="1"/>
    <col min="33" max="16384" width="9.00390625" style="15" customWidth="1"/>
  </cols>
  <sheetData>
    <row r="1" spans="1:37" ht="14.25" customHeight="1">
      <c r="A1" s="209" t="s">
        <v>2330</v>
      </c>
      <c r="B1" s="210"/>
      <c r="C1" s="215" t="s">
        <v>16</v>
      </c>
      <c r="D1" s="216"/>
      <c r="E1" s="216"/>
      <c r="F1" s="216"/>
      <c r="G1" s="101" t="str">
        <f>"学校長名：  "&amp;'所属データ'!$C$6&amp;"　　印"</f>
        <v>学校長名：  　　印</v>
      </c>
      <c r="I1" s="84"/>
      <c r="J1" s="84"/>
      <c r="K1" s="84"/>
      <c r="L1" s="84"/>
      <c r="M1" s="84"/>
      <c r="N1" s="44"/>
      <c r="O1" s="44"/>
      <c r="Q1" s="21"/>
      <c r="R1" s="3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1"/>
      <c r="AF1" s="21"/>
      <c r="AG1" s="21"/>
      <c r="AH1" s="21"/>
      <c r="AI1" s="21"/>
      <c r="AJ1" s="21"/>
      <c r="AK1" s="21"/>
    </row>
    <row r="2" spans="1:37" ht="14.25" customHeight="1" thickBot="1">
      <c r="A2" s="211"/>
      <c r="B2" s="212"/>
      <c r="C2" s="219" t="str">
        <f>"学校名："&amp;'所属データ'!$C$3</f>
        <v>学校名：</v>
      </c>
      <c r="D2" s="220"/>
      <c r="E2" s="221"/>
      <c r="F2" s="221"/>
      <c r="G2" s="44" t="str">
        <f>"監督名：　"&amp;'所属データ'!$C$8</f>
        <v>監督名：　</v>
      </c>
      <c r="I2" s="45"/>
      <c r="N2" s="100">
        <f>IF(COUNTA(N6:N50)&gt;6,"人数ｵｰﾊﾞｰ","")</f>
      </c>
      <c r="O2" s="99">
        <f>IF(COUNTA(O6:O50)&gt;6,"人数ｵｰﾊﾞｰ","")</f>
      </c>
      <c r="Q2" s="21"/>
      <c r="R2" s="36"/>
      <c r="U2" s="19" t="s">
        <v>102</v>
      </c>
      <c r="V2" s="19" t="s">
        <v>116</v>
      </c>
      <c r="W2" s="19" t="s">
        <v>117</v>
      </c>
      <c r="X2" s="19" t="s">
        <v>35</v>
      </c>
      <c r="Y2" s="19" t="s">
        <v>99</v>
      </c>
      <c r="Z2" s="19" t="s">
        <v>100</v>
      </c>
      <c r="AA2" s="19" t="s">
        <v>101</v>
      </c>
      <c r="AB2" s="19" t="s">
        <v>36</v>
      </c>
      <c r="AC2" s="19" t="s">
        <v>37</v>
      </c>
      <c r="AD2" s="19" t="s">
        <v>38</v>
      </c>
      <c r="AE2" s="21"/>
      <c r="AF2" s="21"/>
      <c r="AG2" s="21"/>
      <c r="AH2" s="21"/>
      <c r="AI2" s="21"/>
      <c r="AJ2" s="21"/>
      <c r="AK2" s="21"/>
    </row>
    <row r="3" spans="1:37" ht="23.25" customHeight="1" thickBot="1">
      <c r="A3" s="121"/>
      <c r="B3" s="121"/>
      <c r="C3" s="222" t="s">
        <v>122</v>
      </c>
      <c r="D3" s="222"/>
      <c r="E3" s="222"/>
      <c r="F3" s="222"/>
      <c r="G3" s="37"/>
      <c r="H3" s="98"/>
      <c r="I3" s="98"/>
      <c r="M3" s="181" t="s">
        <v>2312</v>
      </c>
      <c r="N3" s="182" t="s">
        <v>2313</v>
      </c>
      <c r="O3" s="165" t="s">
        <v>124</v>
      </c>
      <c r="Q3" s="21"/>
      <c r="R3" s="37" t="s">
        <v>48</v>
      </c>
      <c r="T3" s="37">
        <f>IF(Y3="",0,104)</f>
        <v>0</v>
      </c>
      <c r="U3" s="16" t="e">
        <f>'所属データ'!$A$20</f>
        <v>#N/A</v>
      </c>
      <c r="V3" s="16">
        <f>'所属データ'!$C$3</f>
        <v>0</v>
      </c>
      <c r="W3" s="16" t="e">
        <f>'所属データ'!$C$4</f>
        <v>#N/A</v>
      </c>
      <c r="X3" s="15">
        <f>IF(M5="","",RIGHT(M5+100000,5))</f>
      </c>
      <c r="Y3" s="15">
        <f>IF(ISERROR(SMALL($R$6:$R$50,1)),"",433100000+SMALL($R$6:$R$50,1))</f>
      </c>
      <c r="Z3" s="15">
        <f>IF(ISERROR(SMALL($R$6:$R$50,2)),"",433100000+SMALL($R$6:$R$50,2))</f>
      </c>
      <c r="AA3" s="15">
        <f>IF(ISERROR(SMALL($R$6:$R$50,3)),"",433100000+SMALL($R$6:$R$50,3))</f>
      </c>
      <c r="AB3" s="15">
        <f>IF(ISERROR(SMALL($R$6:$R$50,4)),"",433100000+SMALL($R$6:$R$50,4))</f>
      </c>
      <c r="AC3" s="15">
        <f>IF(ISERROR(SMALL($R$6:$R$50,5)),"",433100000+SMALL($R$6:$R$50,5))</f>
      </c>
      <c r="AD3" s="15">
        <f>IF(ISERROR(SMALL($R$6:$R$50,6)),"",433100000+SMALL($R$6:$R$50,6))</f>
      </c>
      <c r="AE3" s="22"/>
      <c r="AF3" s="21"/>
      <c r="AG3" s="21"/>
      <c r="AH3" s="21"/>
      <c r="AI3" s="21"/>
      <c r="AJ3" s="21"/>
      <c r="AK3" s="21"/>
    </row>
    <row r="4" spans="1:37" ht="15" customHeight="1">
      <c r="A4" s="213" t="s">
        <v>42</v>
      </c>
      <c r="B4" s="217" t="s">
        <v>103</v>
      </c>
      <c r="C4" s="122" t="s">
        <v>41</v>
      </c>
      <c r="D4" s="122" t="s">
        <v>40</v>
      </c>
      <c r="E4" s="207" t="s">
        <v>46</v>
      </c>
      <c r="F4" s="123" t="s">
        <v>47</v>
      </c>
      <c r="G4" s="204" t="s">
        <v>141</v>
      </c>
      <c r="H4" s="205"/>
      <c r="I4" s="206" t="s">
        <v>8</v>
      </c>
      <c r="J4" s="206"/>
      <c r="K4" s="176"/>
      <c r="L4" s="176"/>
      <c r="M4" s="180" t="s">
        <v>98</v>
      </c>
      <c r="N4" s="46" t="s">
        <v>98</v>
      </c>
      <c r="O4" s="166" t="s">
        <v>98</v>
      </c>
      <c r="P4" s="38"/>
      <c r="Q4" s="21"/>
      <c r="S4" s="38"/>
      <c r="T4" s="37">
        <f>IF(Y4="",0,116)</f>
        <v>0</v>
      </c>
      <c r="U4" s="16" t="e">
        <f>'所属データ'!$A$20</f>
        <v>#N/A</v>
      </c>
      <c r="V4" s="16">
        <f>'所属データ'!$C$3</f>
        <v>0</v>
      </c>
      <c r="W4" s="16" t="e">
        <f>'所属データ'!$C$4</f>
        <v>#N/A</v>
      </c>
      <c r="X4" s="15">
        <f>IF(N5="","",RIGHT(N5+100000,5))</f>
      </c>
      <c r="Y4" s="15">
        <f>IF(ISERROR(SMALL($S$6:$S$50,1)),"",433100000+SMALL($S$6:$S$50,1))</f>
      </c>
      <c r="Z4" s="15">
        <f>IF(ISERROR(SMALL($S$6:$S$50,2)),"",433100000+SMALL($S$6:$S$50,2))</f>
      </c>
      <c r="AA4" s="15">
        <f>IF(ISERROR(SMALL($S$6:$S$50,3)),"",433100000+SMALL($S$6:$S$50,3))</f>
      </c>
      <c r="AB4" s="15">
        <f>IF(ISERROR(SMALL($S$6:$S$50,4)),"",433100000+SMALL($S$6:$S$50,4))</f>
      </c>
      <c r="AC4" s="15">
        <f>IF(ISERROR(SMALL($S$6:$S$50,5)),"",433100000+SMALL($S$6:$S$50,5))</f>
      </c>
      <c r="AD4" s="15">
        <f>IF(ISERROR(SMALL($S$6:$S$50,6)),"",433100000+SMALL($S$6:$S$50,6))</f>
      </c>
      <c r="AE4" s="23"/>
      <c r="AF4" s="21"/>
      <c r="AG4" s="21"/>
      <c r="AH4" s="21"/>
      <c r="AI4" s="21"/>
      <c r="AJ4" s="21"/>
      <c r="AK4" s="21"/>
    </row>
    <row r="5" spans="1:27" ht="15" customHeight="1" thickBot="1">
      <c r="A5" s="214"/>
      <c r="B5" s="218"/>
      <c r="C5" s="124" t="s">
        <v>43</v>
      </c>
      <c r="D5" s="124" t="s">
        <v>43</v>
      </c>
      <c r="E5" s="208"/>
      <c r="F5" s="125" t="s">
        <v>30</v>
      </c>
      <c r="G5" s="40" t="s">
        <v>97</v>
      </c>
      <c r="H5" s="41" t="s">
        <v>98</v>
      </c>
      <c r="I5" s="40" t="s">
        <v>97</v>
      </c>
      <c r="J5" s="41" t="s">
        <v>98</v>
      </c>
      <c r="K5" s="177"/>
      <c r="L5" s="177"/>
      <c r="M5" s="177"/>
      <c r="N5" s="183"/>
      <c r="O5" s="167"/>
      <c r="P5" s="38"/>
      <c r="Q5" s="15">
        <f>COUNT(C6:C50)</f>
        <v>0</v>
      </c>
      <c r="S5" s="38"/>
      <c r="T5" s="38"/>
      <c r="U5" s="21"/>
      <c r="V5" s="21"/>
      <c r="W5" s="21"/>
      <c r="X5" s="21"/>
      <c r="Y5" s="21"/>
      <c r="Z5" s="21"/>
      <c r="AA5" s="21"/>
    </row>
    <row r="6" spans="1:25" ht="14.25" customHeight="1">
      <c r="A6" s="85">
        <v>1</v>
      </c>
      <c r="B6" s="39"/>
      <c r="C6" s="70">
        <f aca="true" t="shared" si="0" ref="C6:C11">IF($B6="","",VLOOKUP(B6,男子登録,2,FALSE))</f>
      </c>
      <c r="D6" s="70">
        <f aca="true" t="shared" si="1" ref="D6:D11">IF($B6="","",VLOOKUP(B6,男子登録,3,FALSE))</f>
      </c>
      <c r="E6" s="70">
        <f aca="true" t="shared" si="2" ref="E6:E11">IF($B6="","",VLOOKUP(B6,男子登録,4,FALSE))</f>
      </c>
      <c r="F6" s="154">
        <f aca="true" t="shared" si="3" ref="F6:F11">IF($B6="","",VLOOKUP(B6,男子登録,5,FALSE))</f>
      </c>
      <c r="G6" s="42"/>
      <c r="H6" s="48"/>
      <c r="I6" s="42"/>
      <c r="J6" s="48"/>
      <c r="K6" s="178"/>
      <c r="L6" s="178"/>
      <c r="M6" s="178"/>
      <c r="N6" s="47"/>
      <c r="O6" s="168"/>
      <c r="P6" s="37">
        <f>IF(B6="","",IF(COUNTIF('男登録'!$A$1:$A$1705,B6)=0,"追加",""))</f>
      </c>
      <c r="Q6" s="15" t="e">
        <f>'所属データ'!$A$20</f>
        <v>#N/A</v>
      </c>
      <c r="R6" s="37">
        <f>IF(M6="","",B6)</f>
      </c>
      <c r="S6" s="37">
        <f>IF(N6="","",B6)</f>
      </c>
      <c r="T6" s="37">
        <f>IF(COUNTA(G6:O6)&gt;0,1,0)</f>
        <v>0</v>
      </c>
      <c r="U6" s="21"/>
      <c r="V6" s="21"/>
      <c r="W6" s="21"/>
      <c r="X6" s="21"/>
      <c r="Y6" s="21"/>
    </row>
    <row r="7" spans="1:23" ht="14.25" customHeight="1">
      <c r="A7" s="86">
        <v>2</v>
      </c>
      <c r="B7" s="39"/>
      <c r="C7" s="70">
        <f t="shared" si="0"/>
      </c>
      <c r="D7" s="70">
        <f t="shared" si="1"/>
      </c>
      <c r="E7" s="71">
        <f t="shared" si="2"/>
      </c>
      <c r="F7" s="159">
        <f t="shared" si="3"/>
      </c>
      <c r="G7" s="42"/>
      <c r="H7" s="48"/>
      <c r="I7" s="42"/>
      <c r="J7" s="48"/>
      <c r="K7" s="178"/>
      <c r="L7" s="178"/>
      <c r="M7" s="178"/>
      <c r="N7" s="47"/>
      <c r="O7" s="168"/>
      <c r="P7" s="37">
        <f>IF(B7="","",IF(COUNTIF('男登録'!$A$1:$A$1705,B7)=0,"追加",""))</f>
      </c>
      <c r="Q7" s="15" t="e">
        <f>'所属データ'!$A$20</f>
        <v>#N/A</v>
      </c>
      <c r="R7" s="37">
        <f aca="true" t="shared" si="4" ref="R7:R50">IF(M7="","",B7)</f>
      </c>
      <c r="S7" s="37">
        <f aca="true" t="shared" si="5" ref="S7:S50">IF(N7="","",B7)</f>
      </c>
      <c r="T7" s="37">
        <f aca="true" t="shared" si="6" ref="T7:T50">IF(COUNTA(G7:O7)&gt;0,1,0)</f>
        <v>0</v>
      </c>
      <c r="U7" s="21"/>
      <c r="V7" s="21"/>
      <c r="W7" s="21"/>
    </row>
    <row r="8" spans="1:23" ht="14.25" customHeight="1">
      <c r="A8" s="86">
        <v>3</v>
      </c>
      <c r="B8" s="39"/>
      <c r="C8" s="70">
        <f t="shared" si="0"/>
      </c>
      <c r="D8" s="70">
        <f t="shared" si="1"/>
      </c>
      <c r="E8" s="71">
        <f t="shared" si="2"/>
      </c>
      <c r="F8" s="159">
        <f t="shared" si="3"/>
      </c>
      <c r="G8" s="42"/>
      <c r="H8" s="48"/>
      <c r="I8" s="42"/>
      <c r="J8" s="48"/>
      <c r="K8" s="178"/>
      <c r="L8" s="178"/>
      <c r="M8" s="178"/>
      <c r="N8" s="47"/>
      <c r="O8" s="168"/>
      <c r="P8" s="37">
        <f>IF(B8="","",IF(COUNTIF('男登録'!$A$1:$A$1705,B8)=0,"追加",""))</f>
      </c>
      <c r="Q8" s="15" t="e">
        <f>'所属データ'!$A$20</f>
        <v>#N/A</v>
      </c>
      <c r="R8" s="37">
        <f t="shared" si="4"/>
      </c>
      <c r="S8" s="37">
        <f t="shared" si="5"/>
      </c>
      <c r="T8" s="37">
        <f t="shared" si="6"/>
        <v>0</v>
      </c>
      <c r="U8" s="21"/>
      <c r="V8" s="21"/>
      <c r="W8" s="21"/>
    </row>
    <row r="9" spans="1:23" ht="14.25" customHeight="1">
      <c r="A9" s="86">
        <v>4</v>
      </c>
      <c r="B9" s="39"/>
      <c r="C9" s="70">
        <f t="shared" si="0"/>
      </c>
      <c r="D9" s="70">
        <f t="shared" si="1"/>
      </c>
      <c r="E9" s="71">
        <f t="shared" si="2"/>
      </c>
      <c r="F9" s="159">
        <f t="shared" si="3"/>
      </c>
      <c r="G9" s="42"/>
      <c r="H9" s="48"/>
      <c r="I9" s="42"/>
      <c r="J9" s="48"/>
      <c r="K9" s="178"/>
      <c r="L9" s="178"/>
      <c r="M9" s="178"/>
      <c r="N9" s="47"/>
      <c r="O9" s="168"/>
      <c r="P9" s="37">
        <f>IF(B9="","",IF(COUNTIF('男登録'!$A$1:$A$1705,B9)=0,"追加",""))</f>
      </c>
      <c r="Q9" s="15" t="e">
        <f>'所属データ'!$A$20</f>
        <v>#N/A</v>
      </c>
      <c r="R9" s="37">
        <f t="shared" si="4"/>
      </c>
      <c r="S9" s="37">
        <f t="shared" si="5"/>
      </c>
      <c r="T9" s="37">
        <f>IF(COUNTA(G9:O9)&gt;0,1,0)</f>
        <v>0</v>
      </c>
      <c r="U9" s="21"/>
      <c r="V9" s="21"/>
      <c r="W9" s="21"/>
    </row>
    <row r="10" spans="1:23" ht="14.25" customHeight="1" thickBot="1">
      <c r="A10" s="87">
        <v>5</v>
      </c>
      <c r="B10" s="50"/>
      <c r="C10" s="72">
        <f t="shared" si="0"/>
      </c>
      <c r="D10" s="72">
        <f t="shared" si="1"/>
      </c>
      <c r="E10" s="73">
        <f t="shared" si="2"/>
      </c>
      <c r="F10" s="161">
        <f t="shared" si="3"/>
      </c>
      <c r="G10" s="43"/>
      <c r="H10" s="49"/>
      <c r="I10" s="43"/>
      <c r="J10" s="49"/>
      <c r="K10" s="179"/>
      <c r="L10" s="179"/>
      <c r="M10" s="179"/>
      <c r="N10" s="51"/>
      <c r="O10" s="169"/>
      <c r="P10" s="37">
        <f>IF(B10="","",IF(COUNTIF('男登録'!$A$1:$A$1705,B10)=0,"追加",""))</f>
      </c>
      <c r="Q10" s="15" t="e">
        <f>'所属データ'!$A$20</f>
        <v>#N/A</v>
      </c>
      <c r="R10" s="37">
        <f t="shared" si="4"/>
      </c>
      <c r="S10" s="37">
        <f t="shared" si="5"/>
      </c>
      <c r="T10" s="37">
        <f t="shared" si="6"/>
        <v>0</v>
      </c>
      <c r="U10" s="21"/>
      <c r="V10" s="21"/>
      <c r="W10" s="21"/>
    </row>
    <row r="11" spans="1:23" ht="14.25" customHeight="1">
      <c r="A11" s="85">
        <v>6</v>
      </c>
      <c r="B11" s="39"/>
      <c r="C11" s="70">
        <f t="shared" si="0"/>
      </c>
      <c r="D11" s="70">
        <f t="shared" si="1"/>
      </c>
      <c r="E11" s="71">
        <f t="shared" si="2"/>
      </c>
      <c r="F11" s="160">
        <f t="shared" si="3"/>
      </c>
      <c r="G11" s="42"/>
      <c r="H11" s="48"/>
      <c r="I11" s="42"/>
      <c r="J11" s="48"/>
      <c r="K11" s="178"/>
      <c r="L11" s="178"/>
      <c r="M11" s="178"/>
      <c r="N11" s="47"/>
      <c r="O11" s="168"/>
      <c r="P11" s="37">
        <f>IF(B11="","",IF(COUNTIF('男登録'!$A$1:$A$1705,B11)=0,"追加",""))</f>
      </c>
      <c r="Q11" s="15" t="e">
        <f>'所属データ'!$A$20</f>
        <v>#N/A</v>
      </c>
      <c r="R11" s="37">
        <f t="shared" si="4"/>
      </c>
      <c r="S11" s="37">
        <f t="shared" si="5"/>
      </c>
      <c r="T11" s="37">
        <f t="shared" si="6"/>
        <v>0</v>
      </c>
      <c r="U11" s="21"/>
      <c r="V11" s="21"/>
      <c r="W11" s="21"/>
    </row>
    <row r="12" spans="1:23" ht="14.25" customHeight="1">
      <c r="A12" s="86">
        <v>7</v>
      </c>
      <c r="B12" s="39"/>
      <c r="C12" s="70">
        <f aca="true" t="shared" si="7" ref="C12:C50">IF($B12="","",VLOOKUP(B12,男子登録,2,FALSE))</f>
      </c>
      <c r="D12" s="70">
        <f aca="true" t="shared" si="8" ref="D12:D50">IF($B12="","",VLOOKUP(B12,男子登録,3,FALSE))</f>
      </c>
      <c r="E12" s="71">
        <f aca="true" t="shared" si="9" ref="E12:E50">IF($B12="","",VLOOKUP(B12,男子登録,4,FALSE))</f>
      </c>
      <c r="F12" s="159">
        <f aca="true" t="shared" si="10" ref="F12:F50">IF($B12="","",VLOOKUP(B12,男子登録,5,FALSE))</f>
      </c>
      <c r="G12" s="42"/>
      <c r="H12" s="48"/>
      <c r="I12" s="42"/>
      <c r="J12" s="48"/>
      <c r="K12" s="178"/>
      <c r="L12" s="178"/>
      <c r="M12" s="178"/>
      <c r="N12" s="47"/>
      <c r="O12" s="168"/>
      <c r="P12" s="37">
        <f>IF(B12="","",IF(COUNTIF('男登録'!$A$1:$A$1705,B12)=0,"追加",""))</f>
      </c>
      <c r="Q12" s="15" t="e">
        <f>'所属データ'!$A$20</f>
        <v>#N/A</v>
      </c>
      <c r="R12" s="37">
        <f t="shared" si="4"/>
      </c>
      <c r="S12" s="37">
        <f t="shared" si="5"/>
      </c>
      <c r="T12" s="37">
        <f t="shared" si="6"/>
        <v>0</v>
      </c>
      <c r="U12" s="21"/>
      <c r="V12" s="21"/>
      <c r="W12" s="21"/>
    </row>
    <row r="13" spans="1:23" ht="14.25" customHeight="1">
      <c r="A13" s="86">
        <v>8</v>
      </c>
      <c r="B13" s="39"/>
      <c r="C13" s="70">
        <f t="shared" si="7"/>
      </c>
      <c r="D13" s="70">
        <f t="shared" si="8"/>
      </c>
      <c r="E13" s="71">
        <f t="shared" si="9"/>
      </c>
      <c r="F13" s="159">
        <f t="shared" si="10"/>
      </c>
      <c r="G13" s="42"/>
      <c r="H13" s="48"/>
      <c r="I13" s="42"/>
      <c r="J13" s="48"/>
      <c r="K13" s="178"/>
      <c r="L13" s="178"/>
      <c r="M13" s="178"/>
      <c r="N13" s="47"/>
      <c r="O13" s="168"/>
      <c r="P13" s="37">
        <f>IF(B13="","",IF(COUNTIF('男登録'!$A$1:$A$1705,B13)=0,"追加",""))</f>
      </c>
      <c r="Q13" s="15" t="e">
        <f>'所属データ'!$A$20</f>
        <v>#N/A</v>
      </c>
      <c r="R13" s="37">
        <f t="shared" si="4"/>
      </c>
      <c r="S13" s="37">
        <f t="shared" si="5"/>
      </c>
      <c r="T13" s="37">
        <f t="shared" si="6"/>
        <v>0</v>
      </c>
      <c r="U13" s="15"/>
      <c r="V13" s="15"/>
      <c r="W13" s="15"/>
    </row>
    <row r="14" spans="1:23" ht="14.25" customHeight="1">
      <c r="A14" s="86">
        <v>9</v>
      </c>
      <c r="B14" s="39"/>
      <c r="C14" s="70">
        <f t="shared" si="7"/>
      </c>
      <c r="D14" s="70">
        <f t="shared" si="8"/>
      </c>
      <c r="E14" s="71">
        <f t="shared" si="9"/>
      </c>
      <c r="F14" s="159">
        <f t="shared" si="10"/>
      </c>
      <c r="G14" s="42"/>
      <c r="H14" s="48"/>
      <c r="I14" s="42"/>
      <c r="J14" s="48"/>
      <c r="K14" s="178"/>
      <c r="L14" s="178"/>
      <c r="M14" s="178"/>
      <c r="N14" s="47"/>
      <c r="O14" s="168"/>
      <c r="P14" s="37">
        <f>IF(B14="","",IF(COUNTIF('男登録'!$A$1:$A$1705,B14)=0,"追加",""))</f>
      </c>
      <c r="Q14" s="15" t="e">
        <f>'所属データ'!$A$20</f>
        <v>#N/A</v>
      </c>
      <c r="R14" s="37">
        <f t="shared" si="4"/>
      </c>
      <c r="S14" s="37">
        <f t="shared" si="5"/>
      </c>
      <c r="T14" s="37">
        <f t="shared" si="6"/>
        <v>0</v>
      </c>
      <c r="U14" s="15"/>
      <c r="V14" s="15"/>
      <c r="W14" s="15"/>
    </row>
    <row r="15" spans="1:23" ht="14.25" customHeight="1" thickBot="1">
      <c r="A15" s="87">
        <v>10</v>
      </c>
      <c r="B15" s="50"/>
      <c r="C15" s="72">
        <f t="shared" si="7"/>
      </c>
      <c r="D15" s="72">
        <f t="shared" si="8"/>
      </c>
      <c r="E15" s="73">
        <f t="shared" si="9"/>
      </c>
      <c r="F15" s="161">
        <f t="shared" si="10"/>
      </c>
      <c r="G15" s="43"/>
      <c r="H15" s="49"/>
      <c r="I15" s="43"/>
      <c r="J15" s="49"/>
      <c r="K15" s="179"/>
      <c r="L15" s="179"/>
      <c r="M15" s="179"/>
      <c r="N15" s="51"/>
      <c r="O15" s="169"/>
      <c r="P15" s="37">
        <f>IF(B15="","",IF(COUNTIF('男登録'!$A$1:$A$1705,B15)=0,"追加",""))</f>
      </c>
      <c r="Q15" s="15" t="e">
        <f>'所属データ'!$A$20</f>
        <v>#N/A</v>
      </c>
      <c r="R15" s="37">
        <f t="shared" si="4"/>
      </c>
      <c r="S15" s="37">
        <f t="shared" si="5"/>
      </c>
      <c r="T15" s="37">
        <f t="shared" si="6"/>
        <v>0</v>
      </c>
      <c r="U15" s="15"/>
      <c r="V15" s="15"/>
      <c r="W15" s="15"/>
    </row>
    <row r="16" spans="1:23" ht="14.25" customHeight="1">
      <c r="A16" s="85">
        <v>11</v>
      </c>
      <c r="B16" s="39"/>
      <c r="C16" s="70">
        <f t="shared" si="7"/>
      </c>
      <c r="D16" s="70">
        <f t="shared" si="8"/>
      </c>
      <c r="E16" s="71">
        <f t="shared" si="9"/>
      </c>
      <c r="F16" s="159">
        <f t="shared" si="10"/>
      </c>
      <c r="G16" s="42"/>
      <c r="H16" s="48"/>
      <c r="I16" s="42"/>
      <c r="J16" s="48"/>
      <c r="K16" s="178"/>
      <c r="L16" s="178"/>
      <c r="M16" s="178"/>
      <c r="N16" s="47"/>
      <c r="O16" s="168"/>
      <c r="P16" s="37">
        <f>IF(B16="","",IF(COUNTIF('男登録'!$A$1:$A$1705,B16)=0,"追加",""))</f>
      </c>
      <c r="Q16" s="15" t="e">
        <f>'所属データ'!$A$20</f>
        <v>#N/A</v>
      </c>
      <c r="R16" s="37">
        <f t="shared" si="4"/>
      </c>
      <c r="S16" s="37">
        <f t="shared" si="5"/>
      </c>
      <c r="T16" s="37">
        <f t="shared" si="6"/>
        <v>0</v>
      </c>
      <c r="U16" s="15"/>
      <c r="V16" s="15"/>
      <c r="W16" s="15"/>
    </row>
    <row r="17" spans="1:23" ht="14.25" customHeight="1">
      <c r="A17" s="86">
        <v>12</v>
      </c>
      <c r="B17" s="39"/>
      <c r="C17" s="70">
        <f t="shared" si="7"/>
      </c>
      <c r="D17" s="70">
        <f t="shared" si="8"/>
      </c>
      <c r="E17" s="71">
        <f t="shared" si="9"/>
      </c>
      <c r="F17" s="159">
        <f t="shared" si="10"/>
      </c>
      <c r="G17" s="42"/>
      <c r="H17" s="48"/>
      <c r="I17" s="42"/>
      <c r="J17" s="48"/>
      <c r="K17" s="178"/>
      <c r="L17" s="178"/>
      <c r="M17" s="178"/>
      <c r="N17" s="47"/>
      <c r="O17" s="168"/>
      <c r="P17" s="37">
        <f>IF(B17="","",IF(COUNTIF('男登録'!$A$1:$A$1705,B17)=0,"追加",""))</f>
      </c>
      <c r="Q17" s="15" t="e">
        <f>'所属データ'!$A$20</f>
        <v>#N/A</v>
      </c>
      <c r="R17" s="37">
        <f t="shared" si="4"/>
      </c>
      <c r="S17" s="37">
        <f t="shared" si="5"/>
      </c>
      <c r="T17" s="37">
        <f t="shared" si="6"/>
        <v>0</v>
      </c>
      <c r="U17" s="15"/>
      <c r="V17" s="15"/>
      <c r="W17" s="15"/>
    </row>
    <row r="18" spans="1:23" ht="14.25" customHeight="1">
      <c r="A18" s="86">
        <v>13</v>
      </c>
      <c r="B18" s="39"/>
      <c r="C18" s="70">
        <f t="shared" si="7"/>
      </c>
      <c r="D18" s="70">
        <f t="shared" si="8"/>
      </c>
      <c r="E18" s="71">
        <f t="shared" si="9"/>
      </c>
      <c r="F18" s="159">
        <f t="shared" si="10"/>
      </c>
      <c r="G18" s="42"/>
      <c r="H18" s="48"/>
      <c r="I18" s="42"/>
      <c r="J18" s="48"/>
      <c r="K18" s="178"/>
      <c r="L18" s="178"/>
      <c r="M18" s="178"/>
      <c r="N18" s="47"/>
      <c r="O18" s="168"/>
      <c r="P18" s="37">
        <f>IF(B18="","",IF(COUNTIF('男登録'!$A$1:$A$1705,B18)=0,"追加",""))</f>
      </c>
      <c r="Q18" s="15" t="e">
        <f>'所属データ'!$A$20</f>
        <v>#N/A</v>
      </c>
      <c r="R18" s="37">
        <f t="shared" si="4"/>
      </c>
      <c r="S18" s="37">
        <f t="shared" si="5"/>
      </c>
      <c r="T18" s="37">
        <f t="shared" si="6"/>
        <v>0</v>
      </c>
      <c r="U18" s="15"/>
      <c r="V18" s="15"/>
      <c r="W18" s="15"/>
    </row>
    <row r="19" spans="1:23" ht="14.25" customHeight="1">
      <c r="A19" s="86">
        <v>14</v>
      </c>
      <c r="B19" s="39"/>
      <c r="C19" s="70">
        <f t="shared" si="7"/>
      </c>
      <c r="D19" s="70">
        <f t="shared" si="8"/>
      </c>
      <c r="E19" s="71">
        <f t="shared" si="9"/>
      </c>
      <c r="F19" s="159">
        <f t="shared" si="10"/>
      </c>
      <c r="G19" s="42"/>
      <c r="H19" s="48"/>
      <c r="I19" s="42"/>
      <c r="J19" s="48"/>
      <c r="K19" s="178"/>
      <c r="L19" s="178"/>
      <c r="M19" s="178"/>
      <c r="N19" s="47"/>
      <c r="O19" s="168"/>
      <c r="P19" s="37">
        <f>IF(B19="","",IF(COUNTIF('男登録'!$A$1:$A$1705,B19)=0,"追加",""))</f>
      </c>
      <c r="Q19" s="15" t="e">
        <f>'所属データ'!$A$20</f>
        <v>#N/A</v>
      </c>
      <c r="R19" s="37">
        <f t="shared" si="4"/>
      </c>
      <c r="S19" s="37">
        <f t="shared" si="5"/>
      </c>
      <c r="T19" s="37">
        <f t="shared" si="6"/>
        <v>0</v>
      </c>
      <c r="U19" s="15"/>
      <c r="V19" s="15"/>
      <c r="W19" s="15"/>
    </row>
    <row r="20" spans="1:23" ht="14.25" customHeight="1" thickBot="1">
      <c r="A20" s="87">
        <v>15</v>
      </c>
      <c r="B20" s="50"/>
      <c r="C20" s="72">
        <f t="shared" si="7"/>
      </c>
      <c r="D20" s="72">
        <f t="shared" si="8"/>
      </c>
      <c r="E20" s="73">
        <f t="shared" si="9"/>
      </c>
      <c r="F20" s="161">
        <f t="shared" si="10"/>
      </c>
      <c r="G20" s="43"/>
      <c r="H20" s="49"/>
      <c r="I20" s="43"/>
      <c r="J20" s="49"/>
      <c r="K20" s="179"/>
      <c r="L20" s="179"/>
      <c r="M20" s="179"/>
      <c r="N20" s="51"/>
      <c r="O20" s="169"/>
      <c r="P20" s="37">
        <f>IF(B20="","",IF(COUNTIF('男登録'!$A$1:$A$1705,B20)=0,"追加",""))</f>
      </c>
      <c r="Q20" s="15" t="e">
        <f>'所属データ'!$A$20</f>
        <v>#N/A</v>
      </c>
      <c r="R20" s="37">
        <f t="shared" si="4"/>
      </c>
      <c r="S20" s="37">
        <f t="shared" si="5"/>
      </c>
      <c r="T20" s="37">
        <f t="shared" si="6"/>
        <v>0</v>
      </c>
      <c r="U20" s="15"/>
      <c r="V20" s="15"/>
      <c r="W20" s="15"/>
    </row>
    <row r="21" spans="1:23" ht="14.25" customHeight="1">
      <c r="A21" s="85">
        <v>16</v>
      </c>
      <c r="B21" s="39"/>
      <c r="C21" s="70">
        <f t="shared" si="7"/>
      </c>
      <c r="D21" s="70">
        <f t="shared" si="8"/>
      </c>
      <c r="E21" s="71">
        <f t="shared" si="9"/>
      </c>
      <c r="F21" s="159">
        <f t="shared" si="10"/>
      </c>
      <c r="G21" s="42"/>
      <c r="H21" s="48"/>
      <c r="I21" s="42"/>
      <c r="J21" s="48"/>
      <c r="K21" s="178"/>
      <c r="L21" s="178"/>
      <c r="M21" s="178"/>
      <c r="N21" s="47"/>
      <c r="O21" s="168"/>
      <c r="P21" s="37">
        <f>IF(B21="","",IF(COUNTIF('男登録'!$A$1:$A$1705,B21)=0,"追加",""))</f>
      </c>
      <c r="Q21" s="15" t="e">
        <f>'所属データ'!$A$20</f>
        <v>#N/A</v>
      </c>
      <c r="R21" s="37">
        <f t="shared" si="4"/>
      </c>
      <c r="S21" s="37">
        <f t="shared" si="5"/>
      </c>
      <c r="T21" s="37">
        <f t="shared" si="6"/>
        <v>0</v>
      </c>
      <c r="U21" s="15"/>
      <c r="V21" s="15"/>
      <c r="W21" s="15"/>
    </row>
    <row r="22" spans="1:23" ht="14.25" customHeight="1">
      <c r="A22" s="86">
        <v>17</v>
      </c>
      <c r="B22" s="39"/>
      <c r="C22" s="70">
        <f t="shared" si="7"/>
      </c>
      <c r="D22" s="70">
        <f t="shared" si="8"/>
      </c>
      <c r="E22" s="71">
        <f t="shared" si="9"/>
      </c>
      <c r="F22" s="159">
        <f t="shared" si="10"/>
      </c>
      <c r="G22" s="42"/>
      <c r="H22" s="48"/>
      <c r="I22" s="42"/>
      <c r="J22" s="48"/>
      <c r="K22" s="178"/>
      <c r="L22" s="178"/>
      <c r="M22" s="178"/>
      <c r="N22" s="47"/>
      <c r="O22" s="168"/>
      <c r="P22" s="37">
        <f>IF(B22="","",IF(COUNTIF('男登録'!$A$1:$A$1705,B22)=0,"追加",""))</f>
      </c>
      <c r="Q22" s="15" t="e">
        <f>'所属データ'!$A$20</f>
        <v>#N/A</v>
      </c>
      <c r="R22" s="37">
        <f t="shared" si="4"/>
      </c>
      <c r="S22" s="37">
        <f t="shared" si="5"/>
      </c>
      <c r="T22" s="37">
        <f t="shared" si="6"/>
        <v>0</v>
      </c>
      <c r="U22" s="15"/>
      <c r="V22" s="15"/>
      <c r="W22" s="15"/>
    </row>
    <row r="23" spans="1:23" ht="14.25" customHeight="1">
      <c r="A23" s="86">
        <v>18</v>
      </c>
      <c r="B23" s="39"/>
      <c r="C23" s="70">
        <f t="shared" si="7"/>
      </c>
      <c r="D23" s="70">
        <f t="shared" si="8"/>
      </c>
      <c r="E23" s="71">
        <f t="shared" si="9"/>
      </c>
      <c r="F23" s="159">
        <f t="shared" si="10"/>
      </c>
      <c r="G23" s="42"/>
      <c r="H23" s="48"/>
      <c r="I23" s="42"/>
      <c r="J23" s="48"/>
      <c r="K23" s="178"/>
      <c r="L23" s="178"/>
      <c r="M23" s="178"/>
      <c r="N23" s="47"/>
      <c r="O23" s="168"/>
      <c r="P23" s="37">
        <f>IF(B23="","",IF(COUNTIF('男登録'!$A$1:$A$1705,B23)=0,"追加",""))</f>
      </c>
      <c r="Q23" s="15" t="e">
        <f>'所属データ'!$A$20</f>
        <v>#N/A</v>
      </c>
      <c r="R23" s="37">
        <f t="shared" si="4"/>
      </c>
      <c r="S23" s="37">
        <f t="shared" si="5"/>
      </c>
      <c r="T23" s="37">
        <f t="shared" si="6"/>
        <v>0</v>
      </c>
      <c r="U23" s="15"/>
      <c r="V23" s="15"/>
      <c r="W23" s="15"/>
    </row>
    <row r="24" spans="1:23" ht="14.25" customHeight="1">
      <c r="A24" s="86">
        <v>19</v>
      </c>
      <c r="B24" s="39"/>
      <c r="C24" s="70">
        <f t="shared" si="7"/>
      </c>
      <c r="D24" s="70">
        <f t="shared" si="8"/>
      </c>
      <c r="E24" s="71">
        <f t="shared" si="9"/>
      </c>
      <c r="F24" s="159">
        <f t="shared" si="10"/>
      </c>
      <c r="G24" s="42"/>
      <c r="H24" s="48"/>
      <c r="I24" s="42"/>
      <c r="J24" s="48"/>
      <c r="K24" s="178"/>
      <c r="L24" s="178"/>
      <c r="M24" s="178"/>
      <c r="N24" s="47"/>
      <c r="O24" s="168"/>
      <c r="P24" s="37">
        <f>IF(B24="","",IF(COUNTIF('男登録'!$A$1:$A$1705,B24)=0,"追加",""))</f>
      </c>
      <c r="Q24" s="15" t="e">
        <f>'所属データ'!$A$20</f>
        <v>#N/A</v>
      </c>
      <c r="R24" s="37">
        <f t="shared" si="4"/>
      </c>
      <c r="S24" s="37">
        <f t="shared" si="5"/>
      </c>
      <c r="T24" s="37">
        <f t="shared" si="6"/>
        <v>0</v>
      </c>
      <c r="U24" s="15"/>
      <c r="V24" s="15"/>
      <c r="W24" s="15"/>
    </row>
    <row r="25" spans="1:23" ht="14.25" customHeight="1" thickBot="1">
      <c r="A25" s="87">
        <v>20</v>
      </c>
      <c r="B25" s="50"/>
      <c r="C25" s="72">
        <f t="shared" si="7"/>
      </c>
      <c r="D25" s="72">
        <f t="shared" si="8"/>
      </c>
      <c r="E25" s="73">
        <f t="shared" si="9"/>
      </c>
      <c r="F25" s="161">
        <f t="shared" si="10"/>
      </c>
      <c r="G25" s="43"/>
      <c r="H25" s="49"/>
      <c r="I25" s="43"/>
      <c r="J25" s="49"/>
      <c r="K25" s="179"/>
      <c r="L25" s="179"/>
      <c r="M25" s="179"/>
      <c r="N25" s="51"/>
      <c r="O25" s="169"/>
      <c r="P25" s="37">
        <f>IF(B25="","",IF(COUNTIF('男登録'!$A$1:$A$1705,B25)=0,"追加",""))</f>
      </c>
      <c r="Q25" s="15" t="e">
        <f>'所属データ'!$A$20</f>
        <v>#N/A</v>
      </c>
      <c r="R25" s="37">
        <f t="shared" si="4"/>
      </c>
      <c r="S25" s="37">
        <f t="shared" si="5"/>
      </c>
      <c r="T25" s="37">
        <f t="shared" si="6"/>
        <v>0</v>
      </c>
      <c r="U25" s="15"/>
      <c r="V25" s="15"/>
      <c r="W25" s="15"/>
    </row>
    <row r="26" spans="1:23" ht="14.25" customHeight="1">
      <c r="A26" s="85">
        <v>21</v>
      </c>
      <c r="B26" s="39"/>
      <c r="C26" s="70">
        <f t="shared" si="7"/>
      </c>
      <c r="D26" s="70">
        <f t="shared" si="8"/>
      </c>
      <c r="E26" s="71">
        <f t="shared" si="9"/>
      </c>
      <c r="F26" s="159">
        <f t="shared" si="10"/>
      </c>
      <c r="G26" s="42"/>
      <c r="H26" s="48"/>
      <c r="I26" s="42"/>
      <c r="J26" s="48"/>
      <c r="K26" s="178"/>
      <c r="L26" s="178"/>
      <c r="M26" s="178"/>
      <c r="N26" s="47"/>
      <c r="O26" s="168"/>
      <c r="P26" s="37">
        <f>IF(B26="","",IF(COUNTIF('男登録'!$A$1:$A$1705,B26)=0,"追加",""))</f>
      </c>
      <c r="Q26" s="15" t="e">
        <f>'所属データ'!$A$20</f>
        <v>#N/A</v>
      </c>
      <c r="R26" s="37">
        <f t="shared" si="4"/>
      </c>
      <c r="S26" s="37">
        <f t="shared" si="5"/>
      </c>
      <c r="T26" s="37">
        <f t="shared" si="6"/>
        <v>0</v>
      </c>
      <c r="U26" s="15"/>
      <c r="V26" s="15"/>
      <c r="W26" s="15"/>
    </row>
    <row r="27" spans="1:23" ht="14.25" customHeight="1">
      <c r="A27" s="86">
        <v>22</v>
      </c>
      <c r="B27" s="39"/>
      <c r="C27" s="70">
        <f t="shared" si="7"/>
      </c>
      <c r="D27" s="70">
        <f t="shared" si="8"/>
      </c>
      <c r="E27" s="71">
        <f t="shared" si="9"/>
      </c>
      <c r="F27" s="159">
        <f t="shared" si="10"/>
      </c>
      <c r="G27" s="42"/>
      <c r="H27" s="48"/>
      <c r="I27" s="42"/>
      <c r="J27" s="48"/>
      <c r="K27" s="178"/>
      <c r="L27" s="178"/>
      <c r="M27" s="178"/>
      <c r="N27" s="47"/>
      <c r="O27" s="168"/>
      <c r="P27" s="37">
        <f>IF(B27="","",IF(COUNTIF('男登録'!$A$1:$A$1705,B27)=0,"追加",""))</f>
      </c>
      <c r="Q27" s="15" t="e">
        <f>'所属データ'!$A$20</f>
        <v>#N/A</v>
      </c>
      <c r="R27" s="37">
        <f t="shared" si="4"/>
      </c>
      <c r="S27" s="37">
        <f t="shared" si="5"/>
      </c>
      <c r="T27" s="37">
        <f t="shared" si="6"/>
        <v>0</v>
      </c>
      <c r="U27" s="15"/>
      <c r="V27" s="15"/>
      <c r="W27" s="15"/>
    </row>
    <row r="28" spans="1:23" ht="14.25" customHeight="1">
      <c r="A28" s="86">
        <v>23</v>
      </c>
      <c r="B28" s="39"/>
      <c r="C28" s="70">
        <f t="shared" si="7"/>
      </c>
      <c r="D28" s="70">
        <f t="shared" si="8"/>
      </c>
      <c r="E28" s="71">
        <f t="shared" si="9"/>
      </c>
      <c r="F28" s="159">
        <f t="shared" si="10"/>
      </c>
      <c r="G28" s="42"/>
      <c r="H28" s="48"/>
      <c r="I28" s="42"/>
      <c r="J28" s="48"/>
      <c r="K28" s="178"/>
      <c r="L28" s="178"/>
      <c r="M28" s="178"/>
      <c r="N28" s="47"/>
      <c r="O28" s="168"/>
      <c r="P28" s="37">
        <f>IF(B28="","",IF(COUNTIF('男登録'!$A$1:$A$1705,B28)=0,"追加",""))</f>
      </c>
      <c r="Q28" s="15" t="e">
        <f>'所属データ'!$A$20</f>
        <v>#N/A</v>
      </c>
      <c r="R28" s="37">
        <f t="shared" si="4"/>
      </c>
      <c r="S28" s="37">
        <f t="shared" si="5"/>
      </c>
      <c r="T28" s="37">
        <f t="shared" si="6"/>
        <v>0</v>
      </c>
      <c r="U28" s="15"/>
      <c r="V28" s="15"/>
      <c r="W28" s="15"/>
    </row>
    <row r="29" spans="1:23" ht="14.25" customHeight="1">
      <c r="A29" s="86">
        <v>24</v>
      </c>
      <c r="B29" s="39"/>
      <c r="C29" s="70">
        <f t="shared" si="7"/>
      </c>
      <c r="D29" s="70">
        <f t="shared" si="8"/>
      </c>
      <c r="E29" s="71">
        <f t="shared" si="9"/>
      </c>
      <c r="F29" s="159">
        <f t="shared" si="10"/>
      </c>
      <c r="G29" s="42"/>
      <c r="H29" s="48"/>
      <c r="I29" s="42"/>
      <c r="J29" s="48"/>
      <c r="K29" s="178"/>
      <c r="L29" s="178"/>
      <c r="M29" s="178"/>
      <c r="N29" s="47"/>
      <c r="O29" s="168"/>
      <c r="P29" s="37">
        <f>IF(B29="","",IF(COUNTIF('男登録'!$A$1:$A$1705,B29)=0,"追加",""))</f>
      </c>
      <c r="Q29" s="15" t="e">
        <f>'所属データ'!$A$20</f>
        <v>#N/A</v>
      </c>
      <c r="R29" s="37">
        <f t="shared" si="4"/>
      </c>
      <c r="S29" s="37">
        <f t="shared" si="5"/>
      </c>
      <c r="T29" s="37">
        <f t="shared" si="6"/>
        <v>0</v>
      </c>
      <c r="U29" s="15"/>
      <c r="V29" s="15"/>
      <c r="W29" s="15"/>
    </row>
    <row r="30" spans="1:23" ht="14.25" customHeight="1" thickBot="1">
      <c r="A30" s="87">
        <v>25</v>
      </c>
      <c r="B30" s="50"/>
      <c r="C30" s="72">
        <f t="shared" si="7"/>
      </c>
      <c r="D30" s="72">
        <f t="shared" si="8"/>
      </c>
      <c r="E30" s="73">
        <f t="shared" si="9"/>
      </c>
      <c r="F30" s="161">
        <f t="shared" si="10"/>
      </c>
      <c r="G30" s="43"/>
      <c r="H30" s="49"/>
      <c r="I30" s="43"/>
      <c r="J30" s="49"/>
      <c r="K30" s="179"/>
      <c r="L30" s="179"/>
      <c r="M30" s="179"/>
      <c r="N30" s="51"/>
      <c r="O30" s="169"/>
      <c r="P30" s="37">
        <f>IF(B30="","",IF(COUNTIF('男登録'!$A$1:$A$1705,B30)=0,"追加",""))</f>
      </c>
      <c r="Q30" s="15" t="e">
        <f>'所属データ'!$A$20</f>
        <v>#N/A</v>
      </c>
      <c r="R30" s="37">
        <f t="shared" si="4"/>
      </c>
      <c r="S30" s="37">
        <f t="shared" si="5"/>
      </c>
      <c r="T30" s="37">
        <f t="shared" si="6"/>
        <v>0</v>
      </c>
      <c r="U30" s="15"/>
      <c r="V30" s="15"/>
      <c r="W30" s="15"/>
    </row>
    <row r="31" spans="1:23" ht="14.25" customHeight="1">
      <c r="A31" s="85">
        <v>26</v>
      </c>
      <c r="B31" s="39"/>
      <c r="C31" s="70">
        <f t="shared" si="7"/>
      </c>
      <c r="D31" s="70">
        <f t="shared" si="8"/>
      </c>
      <c r="E31" s="71">
        <f t="shared" si="9"/>
      </c>
      <c r="F31" s="159">
        <f t="shared" si="10"/>
      </c>
      <c r="G31" s="42"/>
      <c r="H31" s="48"/>
      <c r="I31" s="42"/>
      <c r="J31" s="48"/>
      <c r="K31" s="178"/>
      <c r="L31" s="178"/>
      <c r="M31" s="178"/>
      <c r="N31" s="47"/>
      <c r="O31" s="168"/>
      <c r="P31" s="37">
        <f>IF(B31="","",IF(COUNTIF('男登録'!$A$1:$A$1705,B31)=0,"追加",""))</f>
      </c>
      <c r="Q31" s="15" t="e">
        <f>'所属データ'!$A$20</f>
        <v>#N/A</v>
      </c>
      <c r="R31" s="37">
        <f t="shared" si="4"/>
      </c>
      <c r="S31" s="37">
        <f t="shared" si="5"/>
      </c>
      <c r="T31" s="37">
        <f t="shared" si="6"/>
        <v>0</v>
      </c>
      <c r="U31" s="15"/>
      <c r="V31" s="15"/>
      <c r="W31" s="15"/>
    </row>
    <row r="32" spans="1:23" ht="14.25" customHeight="1">
      <c r="A32" s="86">
        <v>27</v>
      </c>
      <c r="B32" s="39"/>
      <c r="C32" s="70">
        <f t="shared" si="7"/>
      </c>
      <c r="D32" s="70">
        <f t="shared" si="8"/>
      </c>
      <c r="E32" s="71">
        <f t="shared" si="9"/>
      </c>
      <c r="F32" s="159">
        <f t="shared" si="10"/>
      </c>
      <c r="G32" s="42"/>
      <c r="H32" s="48"/>
      <c r="I32" s="42"/>
      <c r="J32" s="48"/>
      <c r="K32" s="178"/>
      <c r="L32" s="178"/>
      <c r="M32" s="178"/>
      <c r="N32" s="47"/>
      <c r="O32" s="168"/>
      <c r="P32" s="37">
        <f>IF(B32="","",IF(COUNTIF('男登録'!$A$1:$A$1705,B32)=0,"追加",""))</f>
      </c>
      <c r="Q32" s="15" t="e">
        <f>'所属データ'!$A$20</f>
        <v>#N/A</v>
      </c>
      <c r="R32" s="37">
        <f t="shared" si="4"/>
      </c>
      <c r="S32" s="37">
        <f t="shared" si="5"/>
      </c>
      <c r="T32" s="37">
        <f t="shared" si="6"/>
        <v>0</v>
      </c>
      <c r="U32" s="15"/>
      <c r="V32" s="15"/>
      <c r="W32" s="15"/>
    </row>
    <row r="33" spans="1:23" ht="14.25" customHeight="1">
      <c r="A33" s="86">
        <v>28</v>
      </c>
      <c r="B33" s="39"/>
      <c r="C33" s="70">
        <f t="shared" si="7"/>
      </c>
      <c r="D33" s="70">
        <f t="shared" si="8"/>
      </c>
      <c r="E33" s="71">
        <f t="shared" si="9"/>
      </c>
      <c r="F33" s="159">
        <f t="shared" si="10"/>
      </c>
      <c r="G33" s="42"/>
      <c r="H33" s="48"/>
      <c r="I33" s="42"/>
      <c r="J33" s="48"/>
      <c r="K33" s="178"/>
      <c r="L33" s="178"/>
      <c r="M33" s="178"/>
      <c r="N33" s="47"/>
      <c r="O33" s="168"/>
      <c r="P33" s="37">
        <f>IF(B33="","",IF(COUNTIF('男登録'!$A$1:$A$1705,B33)=0,"追加",""))</f>
      </c>
      <c r="Q33" s="15" t="e">
        <f>'所属データ'!$A$20</f>
        <v>#N/A</v>
      </c>
      <c r="R33" s="37">
        <f t="shared" si="4"/>
      </c>
      <c r="S33" s="37">
        <f t="shared" si="5"/>
      </c>
      <c r="T33" s="37">
        <f t="shared" si="6"/>
        <v>0</v>
      </c>
      <c r="U33" s="15"/>
      <c r="V33" s="15"/>
      <c r="W33" s="15"/>
    </row>
    <row r="34" spans="1:23" ht="14.25" customHeight="1">
      <c r="A34" s="86">
        <v>29</v>
      </c>
      <c r="B34" s="39"/>
      <c r="C34" s="70">
        <f t="shared" si="7"/>
      </c>
      <c r="D34" s="70">
        <f t="shared" si="8"/>
      </c>
      <c r="E34" s="71">
        <f t="shared" si="9"/>
      </c>
      <c r="F34" s="159">
        <f t="shared" si="10"/>
      </c>
      <c r="G34" s="42"/>
      <c r="H34" s="48"/>
      <c r="I34" s="42"/>
      <c r="J34" s="48"/>
      <c r="K34" s="178"/>
      <c r="L34" s="178"/>
      <c r="M34" s="178"/>
      <c r="N34" s="47"/>
      <c r="O34" s="168"/>
      <c r="P34" s="37">
        <f>IF(B34="","",IF(COUNTIF('男登録'!$A$1:$A$1705,B34)=0,"追加",""))</f>
      </c>
      <c r="Q34" s="15" t="e">
        <f>'所属データ'!$A$20</f>
        <v>#N/A</v>
      </c>
      <c r="R34" s="37">
        <f t="shared" si="4"/>
      </c>
      <c r="S34" s="37">
        <f t="shared" si="5"/>
      </c>
      <c r="T34" s="37">
        <f t="shared" si="6"/>
        <v>0</v>
      </c>
      <c r="U34" s="15"/>
      <c r="V34" s="15"/>
      <c r="W34" s="15"/>
    </row>
    <row r="35" spans="1:23" ht="14.25" customHeight="1" thickBot="1">
      <c r="A35" s="87">
        <v>30</v>
      </c>
      <c r="B35" s="50"/>
      <c r="C35" s="72">
        <f t="shared" si="7"/>
      </c>
      <c r="D35" s="72">
        <f t="shared" si="8"/>
      </c>
      <c r="E35" s="73">
        <f t="shared" si="9"/>
      </c>
      <c r="F35" s="161">
        <f t="shared" si="10"/>
      </c>
      <c r="G35" s="43"/>
      <c r="H35" s="49"/>
      <c r="I35" s="43"/>
      <c r="J35" s="49"/>
      <c r="K35" s="179"/>
      <c r="L35" s="179"/>
      <c r="M35" s="179"/>
      <c r="N35" s="51"/>
      <c r="O35" s="169"/>
      <c r="P35" s="37">
        <f>IF(B35="","",IF(COUNTIF('男登録'!$A$1:$A$1705,B35)=0,"追加",""))</f>
      </c>
      <c r="Q35" s="15" t="e">
        <f>'所属データ'!$A$20</f>
        <v>#N/A</v>
      </c>
      <c r="R35" s="37">
        <f t="shared" si="4"/>
      </c>
      <c r="S35" s="37">
        <f t="shared" si="5"/>
      </c>
      <c r="T35" s="37">
        <f t="shared" si="6"/>
        <v>0</v>
      </c>
      <c r="U35" s="15"/>
      <c r="V35" s="15"/>
      <c r="W35" s="15"/>
    </row>
    <row r="36" spans="1:23" ht="14.25" customHeight="1">
      <c r="A36" s="85">
        <v>31</v>
      </c>
      <c r="B36" s="39"/>
      <c r="C36" s="70">
        <f t="shared" si="7"/>
      </c>
      <c r="D36" s="70">
        <f t="shared" si="8"/>
      </c>
      <c r="E36" s="71">
        <f t="shared" si="9"/>
      </c>
      <c r="F36" s="159">
        <f t="shared" si="10"/>
      </c>
      <c r="G36" s="42"/>
      <c r="H36" s="48"/>
      <c r="I36" s="42"/>
      <c r="J36" s="48"/>
      <c r="K36" s="178"/>
      <c r="L36" s="178"/>
      <c r="M36" s="178"/>
      <c r="N36" s="47"/>
      <c r="O36" s="168"/>
      <c r="P36" s="37">
        <f>IF(B36="","",IF(COUNTIF('男登録'!$A$1:$A$1705,B36)=0,"追加",""))</f>
      </c>
      <c r="Q36" s="15" t="e">
        <f>'所属データ'!$A$20</f>
        <v>#N/A</v>
      </c>
      <c r="R36" s="37">
        <f t="shared" si="4"/>
      </c>
      <c r="S36" s="37">
        <f t="shared" si="5"/>
      </c>
      <c r="T36" s="37">
        <f t="shared" si="6"/>
        <v>0</v>
      </c>
      <c r="U36" s="15"/>
      <c r="V36" s="15"/>
      <c r="W36" s="15"/>
    </row>
    <row r="37" spans="1:23" ht="14.25" customHeight="1">
      <c r="A37" s="86">
        <v>32</v>
      </c>
      <c r="B37" s="39"/>
      <c r="C37" s="70">
        <f t="shared" si="7"/>
      </c>
      <c r="D37" s="70">
        <f t="shared" si="8"/>
      </c>
      <c r="E37" s="71">
        <f t="shared" si="9"/>
      </c>
      <c r="F37" s="159">
        <f t="shared" si="10"/>
      </c>
      <c r="G37" s="42"/>
      <c r="H37" s="48"/>
      <c r="I37" s="42"/>
      <c r="J37" s="48"/>
      <c r="K37" s="178"/>
      <c r="L37" s="178"/>
      <c r="M37" s="178"/>
      <c r="N37" s="47"/>
      <c r="O37" s="168"/>
      <c r="P37" s="37">
        <f>IF(B37="","",IF(COUNTIF('男登録'!$A$1:$A$1705,B37)=0,"追加",""))</f>
      </c>
      <c r="Q37" s="15" t="e">
        <f>'所属データ'!$A$20</f>
        <v>#N/A</v>
      </c>
      <c r="R37" s="37">
        <f t="shared" si="4"/>
      </c>
      <c r="S37" s="37">
        <f t="shared" si="5"/>
      </c>
      <c r="T37" s="37">
        <f t="shared" si="6"/>
        <v>0</v>
      </c>
      <c r="U37" s="15"/>
      <c r="V37" s="15"/>
      <c r="W37" s="15"/>
    </row>
    <row r="38" spans="1:23" ht="14.25" customHeight="1">
      <c r="A38" s="86">
        <v>33</v>
      </c>
      <c r="B38" s="39"/>
      <c r="C38" s="70">
        <f t="shared" si="7"/>
      </c>
      <c r="D38" s="70">
        <f t="shared" si="8"/>
      </c>
      <c r="E38" s="71">
        <f t="shared" si="9"/>
      </c>
      <c r="F38" s="159">
        <f t="shared" si="10"/>
      </c>
      <c r="G38" s="42"/>
      <c r="H38" s="48"/>
      <c r="I38" s="42"/>
      <c r="J38" s="48"/>
      <c r="K38" s="178"/>
      <c r="L38" s="178"/>
      <c r="M38" s="178"/>
      <c r="N38" s="47"/>
      <c r="O38" s="168"/>
      <c r="P38" s="37">
        <f>IF(B38="","",IF(COUNTIF('男登録'!$A$1:$A$1705,B38)=0,"追加",""))</f>
      </c>
      <c r="Q38" s="15" t="e">
        <f>'所属データ'!$A$20</f>
        <v>#N/A</v>
      </c>
      <c r="R38" s="37">
        <f t="shared" si="4"/>
      </c>
      <c r="S38" s="37">
        <f t="shared" si="5"/>
      </c>
      <c r="T38" s="37">
        <f t="shared" si="6"/>
        <v>0</v>
      </c>
      <c r="U38" s="15"/>
      <c r="V38" s="15"/>
      <c r="W38" s="15"/>
    </row>
    <row r="39" spans="1:23" ht="14.25" customHeight="1">
      <c r="A39" s="86">
        <v>34</v>
      </c>
      <c r="B39" s="39"/>
      <c r="C39" s="70">
        <f t="shared" si="7"/>
      </c>
      <c r="D39" s="70">
        <f t="shared" si="8"/>
      </c>
      <c r="E39" s="71">
        <f t="shared" si="9"/>
      </c>
      <c r="F39" s="159">
        <f t="shared" si="10"/>
      </c>
      <c r="G39" s="42"/>
      <c r="H39" s="48"/>
      <c r="I39" s="42"/>
      <c r="J39" s="48"/>
      <c r="K39" s="178"/>
      <c r="L39" s="178"/>
      <c r="M39" s="178"/>
      <c r="N39" s="47"/>
      <c r="O39" s="168"/>
      <c r="P39" s="37">
        <f>IF(B39="","",IF(COUNTIF('男登録'!$A$1:$A$1705,B39)=0,"追加",""))</f>
      </c>
      <c r="Q39" s="15" t="e">
        <f>'所属データ'!$A$20</f>
        <v>#N/A</v>
      </c>
      <c r="R39" s="37">
        <f t="shared" si="4"/>
      </c>
      <c r="S39" s="37">
        <f t="shared" si="5"/>
      </c>
      <c r="T39" s="37">
        <f t="shared" si="6"/>
        <v>0</v>
      </c>
      <c r="U39" s="15"/>
      <c r="V39" s="15"/>
      <c r="W39" s="15"/>
    </row>
    <row r="40" spans="1:23" ht="14.25" customHeight="1" thickBot="1">
      <c r="A40" s="87">
        <v>35</v>
      </c>
      <c r="B40" s="50"/>
      <c r="C40" s="72">
        <f t="shared" si="7"/>
      </c>
      <c r="D40" s="72">
        <f t="shared" si="8"/>
      </c>
      <c r="E40" s="73">
        <f t="shared" si="9"/>
      </c>
      <c r="F40" s="161">
        <f t="shared" si="10"/>
      </c>
      <c r="G40" s="43"/>
      <c r="H40" s="49"/>
      <c r="I40" s="43"/>
      <c r="J40" s="49"/>
      <c r="K40" s="179"/>
      <c r="L40" s="179"/>
      <c r="M40" s="179"/>
      <c r="N40" s="51"/>
      <c r="O40" s="169"/>
      <c r="P40" s="37">
        <f>IF(B40="","",IF(COUNTIF('男登録'!$A$1:$A$1705,B40)=0,"追加",""))</f>
      </c>
      <c r="Q40" s="15" t="e">
        <f>'所属データ'!$A$20</f>
        <v>#N/A</v>
      </c>
      <c r="R40" s="37">
        <f t="shared" si="4"/>
      </c>
      <c r="S40" s="37">
        <f t="shared" si="5"/>
      </c>
      <c r="T40" s="37">
        <f t="shared" si="6"/>
        <v>0</v>
      </c>
      <c r="U40" s="15"/>
      <c r="V40" s="15"/>
      <c r="W40" s="15"/>
    </row>
    <row r="41" spans="1:23" ht="14.25" customHeight="1">
      <c r="A41" s="85">
        <v>36</v>
      </c>
      <c r="B41" s="39"/>
      <c r="C41" s="70">
        <f t="shared" si="7"/>
      </c>
      <c r="D41" s="70">
        <f t="shared" si="8"/>
      </c>
      <c r="E41" s="71">
        <f t="shared" si="9"/>
      </c>
      <c r="F41" s="159">
        <f t="shared" si="10"/>
      </c>
      <c r="G41" s="42"/>
      <c r="H41" s="48"/>
      <c r="I41" s="42"/>
      <c r="J41" s="48"/>
      <c r="K41" s="178"/>
      <c r="L41" s="178"/>
      <c r="M41" s="178"/>
      <c r="N41" s="47"/>
      <c r="O41" s="168"/>
      <c r="P41" s="37">
        <f>IF(B41="","",IF(COUNTIF('男登録'!$A$1:$A$1705,B41)=0,"追加",""))</f>
      </c>
      <c r="Q41" s="15" t="e">
        <f>'所属データ'!$A$20</f>
        <v>#N/A</v>
      </c>
      <c r="R41" s="37">
        <f t="shared" si="4"/>
      </c>
      <c r="S41" s="37">
        <f t="shared" si="5"/>
      </c>
      <c r="T41" s="37">
        <f t="shared" si="6"/>
        <v>0</v>
      </c>
      <c r="U41" s="15"/>
      <c r="V41" s="15"/>
      <c r="W41" s="15"/>
    </row>
    <row r="42" spans="1:23" ht="14.25" customHeight="1">
      <c r="A42" s="86">
        <v>37</v>
      </c>
      <c r="B42" s="39"/>
      <c r="C42" s="70">
        <f t="shared" si="7"/>
      </c>
      <c r="D42" s="70">
        <f t="shared" si="8"/>
      </c>
      <c r="E42" s="71">
        <f t="shared" si="9"/>
      </c>
      <c r="F42" s="159">
        <f t="shared" si="10"/>
      </c>
      <c r="G42" s="42"/>
      <c r="H42" s="48"/>
      <c r="I42" s="42"/>
      <c r="J42" s="48"/>
      <c r="K42" s="178"/>
      <c r="L42" s="178"/>
      <c r="M42" s="178"/>
      <c r="N42" s="47"/>
      <c r="O42" s="168"/>
      <c r="P42" s="37">
        <f>IF(B42="","",IF(COUNTIF('男登録'!$A$1:$A$1705,B42)=0,"追加",""))</f>
      </c>
      <c r="Q42" s="15" t="e">
        <f>'所属データ'!$A$20</f>
        <v>#N/A</v>
      </c>
      <c r="R42" s="37">
        <f t="shared" si="4"/>
      </c>
      <c r="S42" s="37">
        <f t="shared" si="5"/>
      </c>
      <c r="T42" s="37">
        <f t="shared" si="6"/>
        <v>0</v>
      </c>
      <c r="U42" s="15"/>
      <c r="V42" s="15"/>
      <c r="W42" s="15"/>
    </row>
    <row r="43" spans="1:23" ht="14.25" customHeight="1">
      <c r="A43" s="86">
        <v>38</v>
      </c>
      <c r="B43" s="39"/>
      <c r="C43" s="70">
        <f t="shared" si="7"/>
      </c>
      <c r="D43" s="70">
        <f t="shared" si="8"/>
      </c>
      <c r="E43" s="71">
        <f t="shared" si="9"/>
      </c>
      <c r="F43" s="159">
        <f t="shared" si="10"/>
      </c>
      <c r="G43" s="42"/>
      <c r="H43" s="48"/>
      <c r="I43" s="42"/>
      <c r="J43" s="48"/>
      <c r="K43" s="178"/>
      <c r="L43" s="178"/>
      <c r="M43" s="178"/>
      <c r="N43" s="47"/>
      <c r="O43" s="168"/>
      <c r="P43" s="37">
        <f>IF(B43="","",IF(COUNTIF('男登録'!$A$1:$A$1705,B43)=0,"追加",""))</f>
      </c>
      <c r="Q43" s="15" t="e">
        <f>'所属データ'!$A$20</f>
        <v>#N/A</v>
      </c>
      <c r="R43" s="37">
        <f t="shared" si="4"/>
      </c>
      <c r="S43" s="37">
        <f t="shared" si="5"/>
      </c>
      <c r="T43" s="37">
        <f t="shared" si="6"/>
        <v>0</v>
      </c>
      <c r="U43" s="15"/>
      <c r="V43" s="15"/>
      <c r="W43" s="15"/>
    </row>
    <row r="44" spans="1:23" ht="14.25" customHeight="1">
      <c r="A44" s="86">
        <v>39</v>
      </c>
      <c r="B44" s="39"/>
      <c r="C44" s="70">
        <f t="shared" si="7"/>
      </c>
      <c r="D44" s="70">
        <f t="shared" si="8"/>
      </c>
      <c r="E44" s="71">
        <f t="shared" si="9"/>
      </c>
      <c r="F44" s="159">
        <f t="shared" si="10"/>
      </c>
      <c r="G44" s="42"/>
      <c r="H44" s="48"/>
      <c r="I44" s="42"/>
      <c r="J44" s="48"/>
      <c r="K44" s="178"/>
      <c r="L44" s="178"/>
      <c r="M44" s="178"/>
      <c r="N44" s="47"/>
      <c r="O44" s="168"/>
      <c r="P44" s="37">
        <f>IF(B44="","",IF(COUNTIF('男登録'!$A$1:$A$1705,B44)=0,"追加",""))</f>
      </c>
      <c r="Q44" s="15" t="e">
        <f>'所属データ'!$A$20</f>
        <v>#N/A</v>
      </c>
      <c r="R44" s="37">
        <f t="shared" si="4"/>
      </c>
      <c r="S44" s="37">
        <f t="shared" si="5"/>
      </c>
      <c r="T44" s="37">
        <f t="shared" si="6"/>
        <v>0</v>
      </c>
      <c r="U44" s="15"/>
      <c r="V44" s="15"/>
      <c r="W44" s="15"/>
    </row>
    <row r="45" spans="1:23" ht="14.25" customHeight="1" thickBot="1">
      <c r="A45" s="87">
        <v>40</v>
      </c>
      <c r="B45" s="50"/>
      <c r="C45" s="72">
        <f t="shared" si="7"/>
      </c>
      <c r="D45" s="72">
        <f t="shared" si="8"/>
      </c>
      <c r="E45" s="73">
        <f t="shared" si="9"/>
      </c>
      <c r="F45" s="161">
        <f t="shared" si="10"/>
      </c>
      <c r="G45" s="43"/>
      <c r="H45" s="49"/>
      <c r="I45" s="43"/>
      <c r="J45" s="49"/>
      <c r="K45" s="179"/>
      <c r="L45" s="179"/>
      <c r="M45" s="179"/>
      <c r="N45" s="51"/>
      <c r="O45" s="169"/>
      <c r="P45" s="37">
        <f>IF(B45="","",IF(COUNTIF('男登録'!$A$1:$A$1705,B45)=0,"追加",""))</f>
      </c>
      <c r="Q45" s="15" t="e">
        <f>'所属データ'!$A$20</f>
        <v>#N/A</v>
      </c>
      <c r="R45" s="37">
        <f t="shared" si="4"/>
      </c>
      <c r="S45" s="37">
        <f t="shared" si="5"/>
      </c>
      <c r="T45" s="37">
        <f t="shared" si="6"/>
        <v>0</v>
      </c>
      <c r="U45" s="15"/>
      <c r="V45" s="15"/>
      <c r="W45" s="15"/>
    </row>
    <row r="46" spans="1:23" ht="14.25" customHeight="1">
      <c r="A46" s="85">
        <v>41</v>
      </c>
      <c r="B46" s="39"/>
      <c r="C46" s="70">
        <f t="shared" si="7"/>
      </c>
      <c r="D46" s="70">
        <f t="shared" si="8"/>
      </c>
      <c r="E46" s="71">
        <f t="shared" si="9"/>
      </c>
      <c r="F46" s="159">
        <f t="shared" si="10"/>
      </c>
      <c r="G46" s="42"/>
      <c r="H46" s="48"/>
      <c r="I46" s="42"/>
      <c r="J46" s="48"/>
      <c r="K46" s="178"/>
      <c r="L46" s="178"/>
      <c r="M46" s="178"/>
      <c r="N46" s="47"/>
      <c r="O46" s="168"/>
      <c r="P46" s="37">
        <f>IF(B46="","",IF(COUNTIF('男登録'!$A$1:$A$1705,B46)=0,"追加",""))</f>
      </c>
      <c r="Q46" s="15" t="e">
        <f>'所属データ'!$A$20</f>
        <v>#N/A</v>
      </c>
      <c r="R46" s="37">
        <f t="shared" si="4"/>
      </c>
      <c r="S46" s="37">
        <f t="shared" si="5"/>
      </c>
      <c r="T46" s="37">
        <f t="shared" si="6"/>
        <v>0</v>
      </c>
      <c r="U46" s="15"/>
      <c r="V46" s="15"/>
      <c r="W46" s="15"/>
    </row>
    <row r="47" spans="1:23" ht="14.25" customHeight="1">
      <c r="A47" s="86">
        <v>42</v>
      </c>
      <c r="B47" s="39"/>
      <c r="C47" s="70">
        <f t="shared" si="7"/>
      </c>
      <c r="D47" s="70">
        <f t="shared" si="8"/>
      </c>
      <c r="E47" s="71">
        <f t="shared" si="9"/>
      </c>
      <c r="F47" s="159">
        <f t="shared" si="10"/>
      </c>
      <c r="G47" s="42"/>
      <c r="H47" s="48"/>
      <c r="I47" s="42"/>
      <c r="J47" s="48"/>
      <c r="K47" s="178"/>
      <c r="L47" s="178"/>
      <c r="M47" s="178"/>
      <c r="N47" s="47"/>
      <c r="O47" s="168"/>
      <c r="P47" s="37">
        <f>IF(B47="","",IF(COUNTIF('男登録'!$A$1:$A$1705,B47)=0,"追加",""))</f>
      </c>
      <c r="Q47" s="15" t="e">
        <f>'所属データ'!$A$20</f>
        <v>#N/A</v>
      </c>
      <c r="R47" s="37">
        <f t="shared" si="4"/>
      </c>
      <c r="S47" s="37">
        <f t="shared" si="5"/>
      </c>
      <c r="T47" s="37">
        <f t="shared" si="6"/>
        <v>0</v>
      </c>
      <c r="U47" s="15"/>
      <c r="V47" s="15"/>
      <c r="W47" s="15"/>
    </row>
    <row r="48" spans="1:23" ht="14.25" customHeight="1">
      <c r="A48" s="86">
        <v>43</v>
      </c>
      <c r="B48" s="39"/>
      <c r="C48" s="70">
        <f t="shared" si="7"/>
      </c>
      <c r="D48" s="70">
        <f t="shared" si="8"/>
      </c>
      <c r="E48" s="71">
        <f t="shared" si="9"/>
      </c>
      <c r="F48" s="159">
        <f t="shared" si="10"/>
      </c>
      <c r="G48" s="42"/>
      <c r="H48" s="48"/>
      <c r="I48" s="42"/>
      <c r="J48" s="48"/>
      <c r="K48" s="178"/>
      <c r="L48" s="178"/>
      <c r="M48" s="178"/>
      <c r="N48" s="47"/>
      <c r="O48" s="168"/>
      <c r="P48" s="37">
        <f>IF(B48="","",IF(COUNTIF('男登録'!$A$1:$A$1705,B48)=0,"追加",""))</f>
      </c>
      <c r="Q48" s="15" t="e">
        <f>'所属データ'!$A$20</f>
        <v>#N/A</v>
      </c>
      <c r="R48" s="37">
        <f t="shared" si="4"/>
      </c>
      <c r="S48" s="37">
        <f t="shared" si="5"/>
      </c>
      <c r="T48" s="37">
        <f t="shared" si="6"/>
        <v>0</v>
      </c>
      <c r="U48" s="15"/>
      <c r="V48" s="15"/>
      <c r="W48" s="15"/>
    </row>
    <row r="49" spans="1:23" ht="14.25" customHeight="1">
      <c r="A49" s="86">
        <v>44</v>
      </c>
      <c r="B49" s="39"/>
      <c r="C49" s="70">
        <f t="shared" si="7"/>
      </c>
      <c r="D49" s="70">
        <f t="shared" si="8"/>
      </c>
      <c r="E49" s="71">
        <f t="shared" si="9"/>
      </c>
      <c r="F49" s="159">
        <f t="shared" si="10"/>
      </c>
      <c r="G49" s="42"/>
      <c r="H49" s="48"/>
      <c r="I49" s="42"/>
      <c r="J49" s="48"/>
      <c r="K49" s="178"/>
      <c r="L49" s="178"/>
      <c r="M49" s="178"/>
      <c r="N49" s="47"/>
      <c r="O49" s="168"/>
      <c r="P49" s="37">
        <f>IF(B49="","",IF(COUNTIF('男登録'!$A$1:$A$1705,B49)=0,"追加",""))</f>
      </c>
      <c r="Q49" s="15" t="e">
        <f>'所属データ'!$A$20</f>
        <v>#N/A</v>
      </c>
      <c r="R49" s="37">
        <f t="shared" si="4"/>
      </c>
      <c r="S49" s="37">
        <f t="shared" si="5"/>
      </c>
      <c r="T49" s="37">
        <f t="shared" si="6"/>
        <v>0</v>
      </c>
      <c r="U49" s="15"/>
      <c r="V49" s="15"/>
      <c r="W49" s="15"/>
    </row>
    <row r="50" spans="1:23" ht="14.25" customHeight="1" thickBot="1">
      <c r="A50" s="87">
        <v>45</v>
      </c>
      <c r="B50" s="50"/>
      <c r="C50" s="72">
        <f t="shared" si="7"/>
      </c>
      <c r="D50" s="72">
        <f t="shared" si="8"/>
      </c>
      <c r="E50" s="73">
        <f t="shared" si="9"/>
      </c>
      <c r="F50" s="161">
        <f t="shared" si="10"/>
      </c>
      <c r="G50" s="43"/>
      <c r="H50" s="49"/>
      <c r="I50" s="43"/>
      <c r="J50" s="49"/>
      <c r="K50" s="179"/>
      <c r="L50" s="179"/>
      <c r="M50" s="179"/>
      <c r="N50" s="51"/>
      <c r="O50" s="169"/>
      <c r="P50" s="37">
        <f>IF(B50="","",IF(COUNTIF('男登録'!$A$1:$A$1705,B50)=0,"追加",""))</f>
      </c>
      <c r="Q50" s="15" t="e">
        <f>'所属データ'!$A$20</f>
        <v>#N/A</v>
      </c>
      <c r="R50" s="37">
        <f t="shared" si="4"/>
      </c>
      <c r="S50" s="37">
        <f t="shared" si="5"/>
      </c>
      <c r="T50" s="37">
        <f t="shared" si="6"/>
        <v>0</v>
      </c>
      <c r="U50" s="15"/>
      <c r="V50" s="15"/>
      <c r="W50" s="15"/>
    </row>
    <row r="51" spans="21:23" ht="13.5">
      <c r="U51" s="15"/>
      <c r="V51" s="15"/>
      <c r="W51" s="15"/>
    </row>
    <row r="52" spans="2:23" ht="13.5" customHeight="1" hidden="1">
      <c r="B52" s="15" t="e">
        <f>VLOOKUP('所属データ'!$C$3,学校データ,4,FALSE)</f>
        <v>#N/A</v>
      </c>
      <c r="C52" s="15" t="e">
        <f>VLOOKUP('所属データ'!$C$3,学校データ,5,FALSE)</f>
        <v>#N/A</v>
      </c>
      <c r="D52" s="15" t="e">
        <f>VLOOKUP('所属データ'!$C$3,学校データ,6,FALSE)</f>
        <v>#N/A</v>
      </c>
      <c r="E52" s="15" t="e">
        <f>VLOOKUP('所属データ'!$C$3,学校データ,7,FALSE)</f>
        <v>#N/A</v>
      </c>
      <c r="F52" s="15" t="e">
        <f>VLOOKUP('所属データ'!$C$3,学校データ,8,FALSE)</f>
        <v>#N/A</v>
      </c>
      <c r="G52" s="15" t="e">
        <f>VLOOKUP('所属データ'!$C$3,学校データ,9,FALSE)</f>
        <v>#N/A</v>
      </c>
      <c r="U52" s="15"/>
      <c r="V52" s="15"/>
      <c r="W52" s="15"/>
    </row>
    <row r="53" ht="13.5" customHeight="1" hidden="1"/>
    <row r="54" ht="13.5" customHeight="1" hidden="1">
      <c r="B54" s="15" t="s">
        <v>104</v>
      </c>
    </row>
    <row r="55" spans="2:7" ht="13.5" customHeight="1" hidden="1">
      <c r="B55" s="15" t="s">
        <v>120</v>
      </c>
      <c r="D55" s="15" t="s">
        <v>121</v>
      </c>
      <c r="E55" s="92"/>
      <c r="F55" s="93"/>
      <c r="G55" s="131"/>
    </row>
    <row r="56" spans="2:6" ht="13.5" customHeight="1" hidden="1">
      <c r="B56" s="147" t="s">
        <v>136</v>
      </c>
      <c r="D56" s="164" t="s">
        <v>130</v>
      </c>
      <c r="E56" s="164"/>
      <c r="F56" s="91"/>
    </row>
    <row r="57" spans="2:6" ht="13.5" customHeight="1" hidden="1">
      <c r="B57" s="147" t="s">
        <v>2314</v>
      </c>
      <c r="D57" s="164" t="s">
        <v>157</v>
      </c>
      <c r="F57" s="91"/>
    </row>
    <row r="58" spans="2:6" ht="13.5" customHeight="1" hidden="1">
      <c r="B58" s="147" t="s">
        <v>2315</v>
      </c>
      <c r="C58" s="18"/>
      <c r="D58" s="164" t="s">
        <v>158</v>
      </c>
      <c r="F58" s="91"/>
    </row>
    <row r="59" spans="2:6" ht="13.5" customHeight="1" hidden="1">
      <c r="B59" s="147" t="s">
        <v>143</v>
      </c>
      <c r="D59" s="164" t="s">
        <v>2322</v>
      </c>
      <c r="F59" s="91"/>
    </row>
    <row r="60" spans="2:6" ht="13.5" customHeight="1" hidden="1">
      <c r="B60" s="147" t="s">
        <v>164</v>
      </c>
      <c r="D60" s="164" t="s">
        <v>142</v>
      </c>
      <c r="F60" s="91"/>
    </row>
    <row r="61" spans="2:6" ht="13.5" customHeight="1" hidden="1">
      <c r="B61" s="147" t="s">
        <v>150</v>
      </c>
      <c r="D61" s="147" t="s">
        <v>159</v>
      </c>
      <c r="F61" s="91"/>
    </row>
    <row r="62" spans="2:6" ht="13.5" customHeight="1" hidden="1">
      <c r="B62" s="147" t="s">
        <v>2316</v>
      </c>
      <c r="D62" s="147" t="s">
        <v>2323</v>
      </c>
      <c r="F62" s="91"/>
    </row>
    <row r="63" spans="2:6" ht="13.5" customHeight="1" hidden="1">
      <c r="B63" s="147" t="s">
        <v>2317</v>
      </c>
      <c r="D63" s="15" t="s">
        <v>2324</v>
      </c>
      <c r="F63" s="91"/>
    </row>
    <row r="64" spans="2:6" ht="13.5" customHeight="1" hidden="1">
      <c r="B64" s="147" t="s">
        <v>2318</v>
      </c>
      <c r="D64" s="15" t="s">
        <v>2325</v>
      </c>
      <c r="F64" s="91"/>
    </row>
    <row r="65" spans="2:6" ht="13.5" customHeight="1" hidden="1">
      <c r="B65" s="147" t="s">
        <v>2321</v>
      </c>
      <c r="D65" s="15" t="s">
        <v>2326</v>
      </c>
      <c r="F65" s="91"/>
    </row>
    <row r="66" spans="2:6" ht="13.5" customHeight="1" hidden="1">
      <c r="B66" s="147" t="s">
        <v>151</v>
      </c>
      <c r="D66" s="15" t="s">
        <v>174</v>
      </c>
      <c r="F66" s="91"/>
    </row>
    <row r="67" spans="2:6" ht="13.5" customHeight="1" hidden="1">
      <c r="B67" s="147" t="s">
        <v>156</v>
      </c>
      <c r="D67" s="15" t="s">
        <v>2327</v>
      </c>
      <c r="F67" s="91"/>
    </row>
    <row r="68" spans="2:6" ht="13.5" customHeight="1" hidden="1">
      <c r="B68" s="147" t="s">
        <v>152</v>
      </c>
      <c r="D68" s="15" t="s">
        <v>2328</v>
      </c>
      <c r="F68" s="91"/>
    </row>
    <row r="69" spans="2:6" ht="13.5" customHeight="1" hidden="1">
      <c r="B69" s="147" t="s">
        <v>2319</v>
      </c>
      <c r="D69" s="15" t="s">
        <v>2329</v>
      </c>
      <c r="F69" s="91"/>
    </row>
    <row r="70" spans="2:6" ht="13.5" customHeight="1" hidden="1">
      <c r="B70" s="147" t="s">
        <v>153</v>
      </c>
      <c r="D70" s="15" t="s">
        <v>161</v>
      </c>
      <c r="F70" s="91"/>
    </row>
    <row r="71" spans="1:6" ht="13.5" customHeight="1" hidden="1">
      <c r="A71" s="15" t="s">
        <v>9</v>
      </c>
      <c r="B71" s="147" t="s">
        <v>2320</v>
      </c>
      <c r="D71" s="15" t="s">
        <v>160</v>
      </c>
      <c r="F71" s="91"/>
    </row>
    <row r="72" spans="1:6" ht="13.5" customHeight="1" hidden="1">
      <c r="A72" s="15" t="s">
        <v>9</v>
      </c>
      <c r="B72" s="147" t="s">
        <v>154</v>
      </c>
      <c r="D72" s="15" t="s">
        <v>162</v>
      </c>
      <c r="F72" s="91"/>
    </row>
    <row r="73" spans="1:6" ht="13.5" customHeight="1" hidden="1">
      <c r="A73" s="15" t="s">
        <v>9</v>
      </c>
      <c r="B73" s="147" t="s">
        <v>155</v>
      </c>
      <c r="D73" s="15" t="s">
        <v>163</v>
      </c>
      <c r="F73" s="91"/>
    </row>
    <row r="74" spans="4:6" ht="13.5" customHeight="1" hidden="1">
      <c r="D74" s="15" t="s">
        <v>163</v>
      </c>
      <c r="F74" s="91"/>
    </row>
    <row r="75" ht="13.5" customHeight="1" hidden="1"/>
    <row r="76" ht="13.5" hidden="1"/>
    <row r="77" ht="13.5" hidden="1"/>
  </sheetData>
  <sheetProtection sheet="1" selectLockedCells="1"/>
  <mergeCells count="10">
    <mergeCell ref="G4:H4"/>
    <mergeCell ref="I4:J4"/>
    <mergeCell ref="E4:E5"/>
    <mergeCell ref="A1:B2"/>
    <mergeCell ref="A4:A5"/>
    <mergeCell ref="C1:F1"/>
    <mergeCell ref="B4:B5"/>
    <mergeCell ref="C2:D2"/>
    <mergeCell ref="E2:F2"/>
    <mergeCell ref="C3:F3"/>
  </mergeCells>
  <conditionalFormatting sqref="I6:I50">
    <cfRule type="expression" priority="1" dxfId="0" stopIfTrue="1">
      <formula>AND(I6&lt;&gt;"",G6=I6)</formula>
    </cfRule>
    <cfRule type="expression" priority="2" dxfId="0" stopIfTrue="1">
      <formula>AND(VLOOKUP(G6,男種目,4,FALSE)=1,VLOOKUP(I6,男種目,4,FALSE)=1)</formula>
    </cfRule>
  </conditionalFormatting>
  <dataValidations count="8">
    <dataValidation type="list" allowBlank="1" showErrorMessage="1" error="エントリーの場合は○をリストから選択してください。" sqref="O6:O50 N7:N50">
      <formula1>IF($E6=3,$P$6,$R$3)</formula1>
    </dataValidation>
    <dataValidation type="list" allowBlank="1" showErrorMessage="1" error="エントリーの場合は○をリストから選択してください。３年生は出場できません。" sqref="M6:N6 M7:M50">
      <formula1>IF($E6=3,$P$6,$R$3)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O5">
      <formula1>30000</formula1>
      <formula2>50000</formula2>
    </dataValidation>
    <dataValidation type="date" operator="greaterThan" allowBlank="1" showInputMessage="1" showErrorMessage="1" error="S年.月.日の型で入力してください。　例）　S62.5.13" sqref="F7:F50">
      <formula1>30407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>
      <formula1>OR(AND($B$52&lt;=B6,B6&lt;=$C$52),AND($D$52&lt;=B6,B6&lt;=$E$52),AND($F$52&lt;=B6,B6&lt;=$G$52))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:H50 J6:L50">
      <formula1>100</formula1>
      <formula2>600000</formula2>
    </dataValidation>
    <dataValidation type="list" allowBlank="1" showErrorMessage="1" errorTitle="入力を自動的に規制しています。" error="リストから選択してください。学年によってエントリー種目が制限されています。" sqref="G6:G50">
      <formula1>IF($E6=1,$B$56:$B$76,IF($E6=2,$D$56:$D$73,IF($E6=3,$E$56:$E$77,"")))</formula1>
    </dataValidation>
    <dataValidation type="list" allowBlank="1" showErrorMessage="1" errorTitle="入力を自動的に規制しています。" error="リストから選択してください。学年によってエントリー種目が制限されています。" sqref="I6:I50">
      <formula1>IF($E6=1,$B$70:$B$75,$D$64:$D$72)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5" customWidth="1"/>
    <col min="2" max="2" width="5.00390625" style="15" customWidth="1"/>
    <col min="3" max="3" width="11.375" style="15" customWidth="1"/>
    <col min="4" max="4" width="11.625" style="15" customWidth="1"/>
    <col min="5" max="5" width="2.625" style="15" customWidth="1"/>
    <col min="6" max="6" width="11.125" style="15" customWidth="1"/>
    <col min="7" max="8" width="15.875" style="15" customWidth="1"/>
    <col min="9" max="9" width="10.00390625" style="15" hidden="1" customWidth="1"/>
    <col min="10" max="12" width="7.00390625" style="15" hidden="1" customWidth="1"/>
    <col min="13" max="14" width="6.125" style="15" customWidth="1"/>
    <col min="15" max="15" width="5.625" style="15" hidden="1" customWidth="1"/>
    <col min="16" max="16" width="7.25390625" style="37" hidden="1" customWidth="1"/>
    <col min="17" max="17" width="7.50390625" style="15" hidden="1" customWidth="1"/>
    <col min="18" max="19" width="5.875" style="37" hidden="1" customWidth="1"/>
    <col min="20" max="20" width="3.75390625" style="37" hidden="1" customWidth="1"/>
    <col min="21" max="23" width="11.25390625" style="37" hidden="1" customWidth="1"/>
    <col min="24" max="24" width="8.00390625" style="15" hidden="1" customWidth="1"/>
    <col min="25" max="25" width="10.25390625" style="15" hidden="1" customWidth="1"/>
    <col min="26" max="26" width="11.00390625" style="15" hidden="1" customWidth="1"/>
    <col min="27" max="27" width="10.50390625" style="15" hidden="1" customWidth="1"/>
    <col min="28" max="28" width="13.25390625" style="15" hidden="1" customWidth="1"/>
    <col min="29" max="29" width="12.25390625" style="15" hidden="1" customWidth="1"/>
    <col min="30" max="30" width="12.625" style="15" hidden="1" customWidth="1"/>
    <col min="31" max="31" width="9.00390625" style="15" customWidth="1"/>
    <col min="32" max="32" width="10.00390625" style="15" customWidth="1"/>
    <col min="33" max="16384" width="9.00390625" style="15" customWidth="1"/>
  </cols>
  <sheetData>
    <row r="1" spans="1:37" ht="14.25" customHeight="1">
      <c r="A1" s="227" t="s">
        <v>2331</v>
      </c>
      <c r="B1" s="228"/>
      <c r="C1" s="216" t="s">
        <v>16</v>
      </c>
      <c r="D1" s="216"/>
      <c r="E1" s="216"/>
      <c r="F1" s="216"/>
      <c r="G1" s="101" t="str">
        <f>"学校長名：  "&amp;'所属データ'!$C$6&amp;"　　印"</f>
        <v>学校長名：  　　印</v>
      </c>
      <c r="I1" s="84"/>
      <c r="J1" s="84"/>
      <c r="K1" s="84"/>
      <c r="L1" s="84"/>
      <c r="M1" s="84"/>
      <c r="N1" s="44"/>
      <c r="O1" s="44"/>
      <c r="Q1" s="21"/>
      <c r="R1" s="36"/>
      <c r="S1" s="3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1"/>
      <c r="AF1" s="21"/>
      <c r="AG1" s="21"/>
      <c r="AH1" s="21"/>
      <c r="AI1" s="21"/>
      <c r="AJ1" s="21"/>
      <c r="AK1" s="21"/>
    </row>
    <row r="2" spans="1:37" ht="14.25" customHeight="1" thickBot="1">
      <c r="A2" s="229"/>
      <c r="B2" s="230"/>
      <c r="C2" s="235" t="str">
        <f>"学校名："&amp;'所属データ'!$C$3</f>
        <v>学校名：</v>
      </c>
      <c r="D2" s="236"/>
      <c r="E2" s="221"/>
      <c r="F2" s="221"/>
      <c r="G2" s="44" t="str">
        <f>"監督名：　"&amp;'所属データ'!$C$8</f>
        <v>監督名：　</v>
      </c>
      <c r="I2" s="45"/>
      <c r="N2" s="100">
        <f>IF(COUNTA(N6:N50)&gt;6,"人数ｵｰﾊﾞｰ","")</f>
      </c>
      <c r="O2" s="100"/>
      <c r="Q2" s="21"/>
      <c r="R2" s="36"/>
      <c r="S2" s="36"/>
      <c r="U2" s="19" t="s">
        <v>20</v>
      </c>
      <c r="V2" s="19" t="s">
        <v>116</v>
      </c>
      <c r="W2" s="19" t="s">
        <v>117</v>
      </c>
      <c r="X2" s="19" t="s">
        <v>21</v>
      </c>
      <c r="Y2" s="19" t="s">
        <v>22</v>
      </c>
      <c r="Z2" s="19" t="s">
        <v>23</v>
      </c>
      <c r="AA2" s="19" t="s">
        <v>24</v>
      </c>
      <c r="AB2" s="19" t="s">
        <v>25</v>
      </c>
      <c r="AC2" s="19" t="s">
        <v>26</v>
      </c>
      <c r="AD2" s="19" t="s">
        <v>27</v>
      </c>
      <c r="AE2" s="21"/>
      <c r="AF2" s="21"/>
      <c r="AG2" s="21"/>
      <c r="AH2" s="21"/>
      <c r="AI2" s="21"/>
      <c r="AJ2" s="21"/>
      <c r="AK2" s="21"/>
    </row>
    <row r="3" spans="1:37" ht="22.5" customHeight="1" thickBot="1">
      <c r="A3" s="120"/>
      <c r="B3" s="120"/>
      <c r="C3" s="222" t="s">
        <v>122</v>
      </c>
      <c r="D3" s="222"/>
      <c r="E3" s="222"/>
      <c r="F3" s="222"/>
      <c r="G3" s="37"/>
      <c r="H3" s="98"/>
      <c r="I3" s="37"/>
      <c r="M3" s="191" t="s">
        <v>2332</v>
      </c>
      <c r="N3" s="192" t="s">
        <v>2333</v>
      </c>
      <c r="O3" s="170" t="s">
        <v>124</v>
      </c>
      <c r="Q3" s="37"/>
      <c r="R3" s="37" t="s">
        <v>28</v>
      </c>
      <c r="T3" s="37">
        <f>IF(Y3="",0,204)</f>
        <v>0</v>
      </c>
      <c r="U3" s="16" t="e">
        <f>'所属データ'!$A$20</f>
        <v>#N/A</v>
      </c>
      <c r="V3" s="16">
        <f>'所属データ'!$C$3</f>
        <v>0</v>
      </c>
      <c r="W3" s="16" t="e">
        <f>'所属データ'!$C$4</f>
        <v>#N/A</v>
      </c>
      <c r="X3" s="15">
        <f>IF(N5="","",RIGHT(N5+100000,5))</f>
      </c>
      <c r="Y3" s="15">
        <f>IF(ISERROR(SMALL($R$6:$R$50,1)),"",433200000+SMALL($R$6:$R$50,1))</f>
      </c>
      <c r="Z3" s="15">
        <f>IF(ISERROR(SMALL($R$6:$R$50,2)),"",433200000+SMALL($R$6:$R$50,2))</f>
      </c>
      <c r="AA3" s="15">
        <f>IF(ISERROR(SMALL($R$6:$R$50,3)),"",433200000+SMALL($R$6:$R$50,3))</f>
      </c>
      <c r="AB3" s="15">
        <f>IF(ISERROR(SMALL($R$6:$R$50,4)),"",433200000+SMALL($R$6:$R$50,4))</f>
      </c>
      <c r="AC3" s="15">
        <f>IF(ISERROR(SMALL($R$6:$R$50,5)),"",433200000+SMALL($R$6:$R$50,5))</f>
      </c>
      <c r="AD3" s="15">
        <f>IF(ISERROR(SMALL($R$6:$R$50,6)),"",433200000+SMALL($R$6:$R$50,6))</f>
      </c>
      <c r="AE3" s="22"/>
      <c r="AF3" s="21"/>
      <c r="AG3" s="21"/>
      <c r="AH3" s="21"/>
      <c r="AI3" s="21"/>
      <c r="AJ3" s="21"/>
      <c r="AK3" s="21"/>
    </row>
    <row r="4" spans="1:37" ht="15.75" customHeight="1">
      <c r="A4" s="231" t="s">
        <v>29</v>
      </c>
      <c r="B4" s="233" t="s">
        <v>103</v>
      </c>
      <c r="C4" s="126" t="s">
        <v>41</v>
      </c>
      <c r="D4" s="126" t="s">
        <v>40</v>
      </c>
      <c r="E4" s="225" t="s">
        <v>46</v>
      </c>
      <c r="F4" s="127" t="s">
        <v>47</v>
      </c>
      <c r="G4" s="223" t="s">
        <v>140</v>
      </c>
      <c r="H4" s="224"/>
      <c r="I4" s="223" t="s">
        <v>7</v>
      </c>
      <c r="J4" s="224"/>
      <c r="K4" s="184"/>
      <c r="L4" s="184"/>
      <c r="M4" s="189" t="s">
        <v>98</v>
      </c>
      <c r="N4" s="56" t="s">
        <v>98</v>
      </c>
      <c r="O4" s="171" t="s">
        <v>98</v>
      </c>
      <c r="P4" s="38"/>
      <c r="Q4" s="21"/>
      <c r="T4" s="37">
        <f>IF(Y4="",0,216)</f>
        <v>0</v>
      </c>
      <c r="U4" s="16" t="e">
        <f>'所属データ'!$A$20</f>
        <v>#N/A</v>
      </c>
      <c r="V4" s="16">
        <f>'所属データ'!$C$3</f>
        <v>0</v>
      </c>
      <c r="W4" s="16" t="e">
        <f>'所属データ'!$C$4</f>
        <v>#N/A</v>
      </c>
      <c r="X4" s="15">
        <f>IF(O5="","",RIGHT(O5+100000,5))</f>
      </c>
      <c r="Y4" s="15">
        <f>IF(ISERROR(SMALL($S$6:$S$50,1)),"",433200000+SMALL($S$6:$S$50,1))</f>
      </c>
      <c r="Z4" s="15">
        <f>IF(ISERROR(SMALL($S$6:$S$50,2)),"",433200000+SMALL($S$6:$S$50,2))</f>
      </c>
      <c r="AA4" s="15">
        <f>IF(ISERROR(SMALL($S$6:$S$50,3)),"",433200000+SMALL($S$6:$S$50,3))</f>
      </c>
      <c r="AB4" s="15">
        <f>IF(ISERROR(SMALL($S$6:$S$50,4)),"",433200000+SMALL($S$6:$S$50,4))</f>
      </c>
      <c r="AC4" s="15">
        <f>IF(ISERROR(SMALL($S$6:$S$50,5)),"",433200000+SMALL($S$6:$S$50,5))</f>
      </c>
      <c r="AD4" s="15">
        <f>IF(ISERROR(SMALL($S$6:$S$50,6)),"",433200000+SMALL($S$6:$S$50,6))</f>
      </c>
      <c r="AE4" s="23"/>
      <c r="AF4" s="21"/>
      <c r="AG4" s="21"/>
      <c r="AH4" s="21"/>
      <c r="AI4" s="21"/>
      <c r="AJ4" s="21"/>
      <c r="AK4" s="21"/>
    </row>
    <row r="5" spans="1:23" ht="15.75" customHeight="1" thickBot="1">
      <c r="A5" s="232"/>
      <c r="B5" s="234"/>
      <c r="C5" s="128" t="s">
        <v>43</v>
      </c>
      <c r="D5" s="128" t="s">
        <v>43</v>
      </c>
      <c r="E5" s="226"/>
      <c r="F5" s="129" t="s">
        <v>31</v>
      </c>
      <c r="G5" s="54" t="s">
        <v>97</v>
      </c>
      <c r="H5" s="55" t="s">
        <v>98</v>
      </c>
      <c r="I5" s="54" t="s">
        <v>97</v>
      </c>
      <c r="J5" s="55" t="s">
        <v>98</v>
      </c>
      <c r="K5" s="185"/>
      <c r="L5" s="185"/>
      <c r="M5" s="185"/>
      <c r="N5" s="190"/>
      <c r="O5" s="172"/>
      <c r="P5" s="38"/>
      <c r="Q5" s="15">
        <f>COUNT(C6:C50)</f>
        <v>0</v>
      </c>
      <c r="T5" s="38"/>
      <c r="U5" s="15"/>
      <c r="V5" s="15"/>
      <c r="W5" s="15"/>
    </row>
    <row r="6" spans="1:23" ht="14.25" customHeight="1">
      <c r="A6" s="88">
        <v>1</v>
      </c>
      <c r="B6" s="57"/>
      <c r="C6" s="74">
        <f>IF($B6="","",VLOOKUP(B6,女子登録,2,FALSE))</f>
      </c>
      <c r="D6" s="74">
        <f>IF($B6="","",VLOOKUP(B6,女子登録,3,FALSE))</f>
      </c>
      <c r="E6" s="74">
        <f>IF($B6="","",VLOOKUP(B6,女子登録,4,FALSE))</f>
      </c>
      <c r="F6" s="155">
        <f>IF($B6="","",VLOOKUP(B6,女子登録,5,FALSE))</f>
      </c>
      <c r="G6" s="60"/>
      <c r="H6" s="61"/>
      <c r="I6" s="60"/>
      <c r="J6" s="61"/>
      <c r="K6" s="186"/>
      <c r="L6" s="186"/>
      <c r="M6" s="186"/>
      <c r="N6" s="66"/>
      <c r="O6" s="173"/>
      <c r="P6" s="37">
        <f>IF(B6="","",IF(COUNTIF('女登録'!$A$1:$A$972,B6)=0,"追加",""))</f>
      </c>
      <c r="Q6" s="15" t="e">
        <f>'所属データ'!$A$20</f>
        <v>#N/A</v>
      </c>
      <c r="R6" s="37">
        <f>IF(M6="","",$B6)</f>
      </c>
      <c r="S6" s="37">
        <f>IF(N6="","",$B6)</f>
      </c>
      <c r="T6" s="37">
        <f>IF(COUNTA(G6:O6)&gt;0,1,0)</f>
        <v>0</v>
      </c>
      <c r="U6" s="15"/>
      <c r="V6" s="15"/>
      <c r="W6" s="15"/>
    </row>
    <row r="7" spans="1:23" ht="14.25" customHeight="1">
      <c r="A7" s="89">
        <v>2</v>
      </c>
      <c r="B7" s="59"/>
      <c r="C7" s="76">
        <f>IF($B7="","",VLOOKUP(B7,女子登録,2,FALSE))</f>
      </c>
      <c r="D7" s="76">
        <f>IF($B7="","",VLOOKUP(B7,女子登録,3,FALSE))</f>
      </c>
      <c r="E7" s="77">
        <f>IF($B7="","",VLOOKUP(B7,女子登録,4,FALSE))</f>
      </c>
      <c r="F7" s="156">
        <f>IF($B7="","",VLOOKUP(B7,女子登録,5,FALSE))</f>
      </c>
      <c r="G7" s="62"/>
      <c r="H7" s="63"/>
      <c r="I7" s="62"/>
      <c r="J7" s="63"/>
      <c r="K7" s="187"/>
      <c r="L7" s="187"/>
      <c r="M7" s="187"/>
      <c r="N7" s="67"/>
      <c r="O7" s="174"/>
      <c r="P7" s="37">
        <f>IF(B7="","",IF(COUNTIF('女登録'!$A$1:$A$972,B7)=0,"追加",""))</f>
      </c>
      <c r="Q7" s="15" t="e">
        <f>'所属データ'!$A$20</f>
        <v>#N/A</v>
      </c>
      <c r="R7" s="37">
        <f aca="true" t="shared" si="0" ref="R7:R50">IF(M7="","",$B7)</f>
      </c>
      <c r="S7" s="37">
        <f aca="true" t="shared" si="1" ref="S7:S50">IF(N7="","",$B7)</f>
      </c>
      <c r="T7" s="37">
        <f aca="true" t="shared" si="2" ref="T7:T50">IF(COUNTA(G7:O7)&gt;0,1,0)</f>
        <v>0</v>
      </c>
      <c r="U7" s="15"/>
      <c r="V7" s="15"/>
      <c r="W7" s="15"/>
    </row>
    <row r="8" spans="1:23" ht="14.25" customHeight="1">
      <c r="A8" s="89">
        <v>3</v>
      </c>
      <c r="B8" s="59"/>
      <c r="C8" s="76">
        <f>IF($B8="","",VLOOKUP(B8,女子登録,2,FALSE))</f>
      </c>
      <c r="D8" s="76">
        <f>IF($B8="","",VLOOKUP(B8,女子登録,3,FALSE))</f>
      </c>
      <c r="E8" s="77">
        <f>IF($B8="","",VLOOKUP(B8,女子登録,4,FALSE))</f>
      </c>
      <c r="F8" s="156">
        <f>IF($B8="","",VLOOKUP(B8,女子登録,5,FALSE))</f>
      </c>
      <c r="G8" s="62"/>
      <c r="H8" s="63"/>
      <c r="I8" s="62"/>
      <c r="J8" s="63"/>
      <c r="K8" s="187"/>
      <c r="L8" s="187"/>
      <c r="M8" s="187"/>
      <c r="N8" s="67"/>
      <c r="O8" s="174"/>
      <c r="P8" s="37">
        <f>IF(B8="","",IF(COUNTIF('女登録'!$A$1:$A$972,B8)=0,"追加",""))</f>
      </c>
      <c r="Q8" s="15" t="e">
        <f>'所属データ'!$A$20</f>
        <v>#N/A</v>
      </c>
      <c r="R8" s="37">
        <f t="shared" si="0"/>
      </c>
      <c r="S8" s="37">
        <f t="shared" si="1"/>
      </c>
      <c r="T8" s="37">
        <f t="shared" si="2"/>
        <v>0</v>
      </c>
      <c r="U8" s="15"/>
      <c r="V8" s="15"/>
      <c r="W8" s="15"/>
    </row>
    <row r="9" spans="1:23" ht="14.25" customHeight="1">
      <c r="A9" s="89">
        <v>4</v>
      </c>
      <c r="B9" s="59"/>
      <c r="C9" s="76">
        <f>IF($B9="","",VLOOKUP(B9,女子登録,2,FALSE))</f>
      </c>
      <c r="D9" s="76">
        <f>IF($B9="","",VLOOKUP(B9,女子登録,3,FALSE))</f>
      </c>
      <c r="E9" s="77">
        <f>IF($B9="","",VLOOKUP(B9,女子登録,4,FALSE))</f>
      </c>
      <c r="F9" s="156">
        <f>IF($B9="","",VLOOKUP(B9,女子登録,5,FALSE))</f>
      </c>
      <c r="G9" s="62"/>
      <c r="H9" s="63"/>
      <c r="I9" s="62"/>
      <c r="J9" s="63"/>
      <c r="K9" s="187"/>
      <c r="L9" s="187"/>
      <c r="M9" s="187"/>
      <c r="N9" s="67"/>
      <c r="O9" s="174"/>
      <c r="P9" s="37">
        <f>IF(B9="","",IF(COUNTIF('女登録'!$A$1:$A$972,B9)=0,"追加",""))</f>
      </c>
      <c r="Q9" s="15" t="e">
        <f>'所属データ'!$A$20</f>
        <v>#N/A</v>
      </c>
      <c r="R9" s="37">
        <f t="shared" si="0"/>
      </c>
      <c r="S9" s="37">
        <f t="shared" si="1"/>
      </c>
      <c r="T9" s="37">
        <f t="shared" si="2"/>
        <v>0</v>
      </c>
      <c r="U9" s="15"/>
      <c r="V9" s="15"/>
      <c r="W9" s="15"/>
    </row>
    <row r="10" spans="1:23" ht="14.25" customHeight="1" thickBot="1">
      <c r="A10" s="90">
        <v>5</v>
      </c>
      <c r="B10" s="58"/>
      <c r="C10" s="78">
        <f>IF($B10="","",VLOOKUP(B10,女子登録,2,FALSE))</f>
      </c>
      <c r="D10" s="78">
        <f>IF($B10="","",VLOOKUP(B10,女子登録,3,FALSE))</f>
      </c>
      <c r="E10" s="79">
        <f>IF($B10="","",VLOOKUP(B10,女子登録,4,FALSE))</f>
      </c>
      <c r="F10" s="158">
        <f>IF($B10="","",VLOOKUP(B10,女子登録,5,FALSE))</f>
      </c>
      <c r="G10" s="64"/>
      <c r="H10" s="65"/>
      <c r="I10" s="64"/>
      <c r="J10" s="65"/>
      <c r="K10" s="188"/>
      <c r="L10" s="188"/>
      <c r="M10" s="188"/>
      <c r="N10" s="68"/>
      <c r="O10" s="175"/>
      <c r="P10" s="37">
        <f>IF(B10="","",IF(COUNTIF('女登録'!$A$1:$A$972,B10)=0,"追加",""))</f>
      </c>
      <c r="Q10" s="15" t="e">
        <f>'所属データ'!$A$20</f>
        <v>#N/A</v>
      </c>
      <c r="R10" s="37">
        <f t="shared" si="0"/>
      </c>
      <c r="S10" s="37">
        <f t="shared" si="1"/>
      </c>
      <c r="T10" s="37">
        <f t="shared" si="2"/>
        <v>0</v>
      </c>
      <c r="U10" s="15"/>
      <c r="V10" s="15"/>
      <c r="W10" s="15"/>
    </row>
    <row r="11" spans="1:23" ht="14.25" customHeight="1">
      <c r="A11" s="88">
        <v>6</v>
      </c>
      <c r="B11" s="57"/>
      <c r="C11" s="74">
        <f>IF($B11="","",VLOOKUP(B11,女子登録,2,FALSE))</f>
      </c>
      <c r="D11" s="74">
        <f>IF($B11="","",VLOOKUP(B11,女子登録,3,FALSE))</f>
      </c>
      <c r="E11" s="75">
        <f>IF($B11="","",VLOOKUP(B11,女子登録,4,FALSE))</f>
      </c>
      <c r="F11" s="157">
        <f>IF($B11="","",VLOOKUP(B11,女子登録,5,FALSE))</f>
      </c>
      <c r="G11" s="60"/>
      <c r="H11" s="61"/>
      <c r="I11" s="60"/>
      <c r="J11" s="61"/>
      <c r="K11" s="186"/>
      <c r="L11" s="186"/>
      <c r="M11" s="186"/>
      <c r="N11" s="66"/>
      <c r="O11" s="173"/>
      <c r="P11" s="37">
        <f>IF(B11="","",IF(COUNTIF('女登録'!$A$1:$A$972,B11)=0,"追加",""))</f>
      </c>
      <c r="Q11" s="15" t="e">
        <f>'所属データ'!$A$20</f>
        <v>#N/A</v>
      </c>
      <c r="R11" s="37">
        <f t="shared" si="0"/>
      </c>
      <c r="S11" s="37">
        <f t="shared" si="1"/>
      </c>
      <c r="T11" s="37">
        <f t="shared" si="2"/>
        <v>0</v>
      </c>
      <c r="U11" s="15"/>
      <c r="V11" s="15"/>
      <c r="W11" s="15"/>
    </row>
    <row r="12" spans="1:23" ht="14.25" customHeight="1">
      <c r="A12" s="89">
        <v>7</v>
      </c>
      <c r="B12" s="59"/>
      <c r="C12" s="76">
        <f>IF($B12="","",VLOOKUP(B12,女子登録,2,FALSE))</f>
      </c>
      <c r="D12" s="76">
        <f>IF($B12="","",VLOOKUP(B12,女子登録,3,FALSE))</f>
      </c>
      <c r="E12" s="77">
        <f>IF($B12="","",VLOOKUP(B12,女子登録,4,FALSE))</f>
      </c>
      <c r="F12" s="156">
        <f>IF($B12="","",VLOOKUP(B12,女子登録,5,FALSE))</f>
      </c>
      <c r="G12" s="62"/>
      <c r="H12" s="63"/>
      <c r="I12" s="62"/>
      <c r="J12" s="63"/>
      <c r="K12" s="187"/>
      <c r="L12" s="187"/>
      <c r="M12" s="187"/>
      <c r="N12" s="67"/>
      <c r="O12" s="174"/>
      <c r="P12" s="37">
        <f>IF(B12="","",IF(COUNTIF('女登録'!$A$1:$A$972,B12)=0,"追加",""))</f>
      </c>
      <c r="Q12" s="15" t="e">
        <f>'所属データ'!$A$20</f>
        <v>#N/A</v>
      </c>
      <c r="R12" s="37">
        <f t="shared" si="0"/>
      </c>
      <c r="S12" s="37">
        <f t="shared" si="1"/>
      </c>
      <c r="T12" s="37">
        <f t="shared" si="2"/>
        <v>0</v>
      </c>
      <c r="U12" s="15"/>
      <c r="V12" s="15"/>
      <c r="W12" s="15"/>
    </row>
    <row r="13" spans="1:23" ht="14.25" customHeight="1">
      <c r="A13" s="89">
        <v>8</v>
      </c>
      <c r="B13" s="59"/>
      <c r="C13" s="76">
        <f>IF($B13="","",VLOOKUP(B13,女子登録,2,FALSE))</f>
      </c>
      <c r="D13" s="76">
        <f>IF($B13="","",VLOOKUP(B13,女子登録,3,FALSE))</f>
      </c>
      <c r="E13" s="77">
        <f>IF($B13="","",VLOOKUP(B13,女子登録,4,FALSE))</f>
      </c>
      <c r="F13" s="156">
        <f>IF($B13="","",VLOOKUP(B13,女子登録,5,FALSE))</f>
      </c>
      <c r="G13" s="62"/>
      <c r="H13" s="63"/>
      <c r="I13" s="62"/>
      <c r="J13" s="63"/>
      <c r="K13" s="187"/>
      <c r="L13" s="187"/>
      <c r="M13" s="187"/>
      <c r="N13" s="67"/>
      <c r="O13" s="174"/>
      <c r="P13" s="37">
        <f>IF(B13="","",IF(COUNTIF('女登録'!$A$1:$A$972,B13)=0,"追加",""))</f>
      </c>
      <c r="Q13" s="15" t="e">
        <f>'所属データ'!$A$20</f>
        <v>#N/A</v>
      </c>
      <c r="R13" s="37">
        <f t="shared" si="0"/>
      </c>
      <c r="S13" s="37">
        <f t="shared" si="1"/>
      </c>
      <c r="T13" s="37">
        <f t="shared" si="2"/>
        <v>0</v>
      </c>
      <c r="U13" s="15"/>
      <c r="V13" s="15"/>
      <c r="W13" s="15"/>
    </row>
    <row r="14" spans="1:23" ht="14.25" customHeight="1">
      <c r="A14" s="89">
        <v>9</v>
      </c>
      <c r="B14" s="59"/>
      <c r="C14" s="76">
        <f>IF($B14="","",VLOOKUP(B14,女子登録,2,FALSE))</f>
      </c>
      <c r="D14" s="76">
        <f>IF($B14="","",VLOOKUP(B14,女子登録,3,FALSE))</f>
      </c>
      <c r="E14" s="77">
        <f>IF($B14="","",VLOOKUP(B14,女子登録,4,FALSE))</f>
      </c>
      <c r="F14" s="156">
        <f>IF($B14="","",VLOOKUP(B14,女子登録,5,FALSE))</f>
      </c>
      <c r="G14" s="62"/>
      <c r="H14" s="63"/>
      <c r="I14" s="62"/>
      <c r="J14" s="63"/>
      <c r="K14" s="187"/>
      <c r="L14" s="187"/>
      <c r="M14" s="187"/>
      <c r="N14" s="67"/>
      <c r="O14" s="174"/>
      <c r="P14" s="37">
        <f>IF(B14="","",IF(COUNTIF('女登録'!$A$1:$A$972,B14)=0,"追加",""))</f>
      </c>
      <c r="Q14" s="15" t="e">
        <f>'所属データ'!$A$20</f>
        <v>#N/A</v>
      </c>
      <c r="R14" s="37">
        <f t="shared" si="0"/>
      </c>
      <c r="S14" s="37">
        <f t="shared" si="1"/>
      </c>
      <c r="T14" s="37">
        <f t="shared" si="2"/>
        <v>0</v>
      </c>
      <c r="U14" s="15"/>
      <c r="V14" s="15"/>
      <c r="W14" s="15"/>
    </row>
    <row r="15" spans="1:23" ht="14.25" customHeight="1" thickBot="1">
      <c r="A15" s="90">
        <v>10</v>
      </c>
      <c r="B15" s="58"/>
      <c r="C15" s="78">
        <f>IF($B15="","",VLOOKUP(B15,女子登録,2,FALSE))</f>
      </c>
      <c r="D15" s="78">
        <f>IF($B15="","",VLOOKUP(B15,女子登録,3,FALSE))</f>
      </c>
      <c r="E15" s="79">
        <f>IF($B15="","",VLOOKUP(B15,女子登録,4,FALSE))</f>
      </c>
      <c r="F15" s="158">
        <f>IF($B15="","",VLOOKUP(B15,女子登録,5,FALSE))</f>
      </c>
      <c r="G15" s="64"/>
      <c r="H15" s="65"/>
      <c r="I15" s="64"/>
      <c r="J15" s="65"/>
      <c r="K15" s="188"/>
      <c r="L15" s="188"/>
      <c r="M15" s="188"/>
      <c r="N15" s="68"/>
      <c r="O15" s="175"/>
      <c r="P15" s="37">
        <f>IF(B15="","",IF(COUNTIF('女登録'!$A$1:$A$972,B15)=0,"追加",""))</f>
      </c>
      <c r="Q15" s="15" t="e">
        <f>'所属データ'!$A$20</f>
        <v>#N/A</v>
      </c>
      <c r="R15" s="37">
        <f t="shared" si="0"/>
      </c>
      <c r="S15" s="37">
        <f t="shared" si="1"/>
      </c>
      <c r="T15" s="37">
        <f t="shared" si="2"/>
        <v>0</v>
      </c>
      <c r="U15" s="15"/>
      <c r="V15" s="15"/>
      <c r="W15" s="15"/>
    </row>
    <row r="16" spans="1:23" ht="14.25" customHeight="1">
      <c r="A16" s="88">
        <v>11</v>
      </c>
      <c r="B16" s="57"/>
      <c r="C16" s="74">
        <f>IF($B16="","",VLOOKUP(B16,女子登録,2,FALSE))</f>
      </c>
      <c r="D16" s="74">
        <f>IF($B16="","",VLOOKUP(B16,女子登録,3,FALSE))</f>
      </c>
      <c r="E16" s="75">
        <f>IF($B16="","",VLOOKUP(B16,女子登録,4,FALSE))</f>
      </c>
      <c r="F16" s="156">
        <f>IF($B16="","",VLOOKUP(B16,女子登録,5,FALSE))</f>
      </c>
      <c r="G16" s="60"/>
      <c r="H16" s="61"/>
      <c r="I16" s="60"/>
      <c r="J16" s="61"/>
      <c r="K16" s="186"/>
      <c r="L16" s="186"/>
      <c r="M16" s="186"/>
      <c r="N16" s="66"/>
      <c r="O16" s="173"/>
      <c r="P16" s="37">
        <f>IF(B16="","",IF(COUNTIF('女登録'!$A$1:$A$972,B16)=0,"追加",""))</f>
      </c>
      <c r="Q16" s="15" t="e">
        <f>'所属データ'!$A$20</f>
        <v>#N/A</v>
      </c>
      <c r="R16" s="37">
        <f t="shared" si="0"/>
      </c>
      <c r="S16" s="37">
        <f t="shared" si="1"/>
      </c>
      <c r="T16" s="37">
        <f t="shared" si="2"/>
        <v>0</v>
      </c>
      <c r="U16" s="15"/>
      <c r="V16" s="15"/>
      <c r="W16" s="15"/>
    </row>
    <row r="17" spans="1:23" ht="14.25" customHeight="1">
      <c r="A17" s="89">
        <v>12</v>
      </c>
      <c r="B17" s="59"/>
      <c r="C17" s="76">
        <f>IF($B17="","",VLOOKUP(B17,女子登録,2,FALSE))</f>
      </c>
      <c r="D17" s="76">
        <f>IF($B17="","",VLOOKUP(B17,女子登録,3,FALSE))</f>
      </c>
      <c r="E17" s="77">
        <f>IF($B17="","",VLOOKUP(B17,女子登録,4,FALSE))</f>
      </c>
      <c r="F17" s="156">
        <f>IF($B17="","",VLOOKUP(B17,女子登録,5,FALSE))</f>
      </c>
      <c r="G17" s="62"/>
      <c r="H17" s="63"/>
      <c r="I17" s="62"/>
      <c r="J17" s="63"/>
      <c r="K17" s="187"/>
      <c r="L17" s="187"/>
      <c r="M17" s="187"/>
      <c r="N17" s="67"/>
      <c r="O17" s="174"/>
      <c r="P17" s="37">
        <f>IF(B17="","",IF(COUNTIF('女登録'!$A$1:$A$972,B17)=0,"追加",""))</f>
      </c>
      <c r="Q17" s="15" t="e">
        <f>'所属データ'!$A$20</f>
        <v>#N/A</v>
      </c>
      <c r="R17" s="37">
        <f t="shared" si="0"/>
      </c>
      <c r="S17" s="37">
        <f t="shared" si="1"/>
      </c>
      <c r="T17" s="37">
        <f t="shared" si="2"/>
        <v>0</v>
      </c>
      <c r="U17" s="15"/>
      <c r="V17" s="15"/>
      <c r="W17" s="15"/>
    </row>
    <row r="18" spans="1:23" ht="14.25" customHeight="1">
      <c r="A18" s="89">
        <v>13</v>
      </c>
      <c r="B18" s="59"/>
      <c r="C18" s="76">
        <f>IF($B18="","",VLOOKUP(B18,女子登録,2,FALSE))</f>
      </c>
      <c r="D18" s="76">
        <f>IF($B18="","",VLOOKUP(B18,女子登録,3,FALSE))</f>
      </c>
      <c r="E18" s="77">
        <f>IF($B18="","",VLOOKUP(B18,女子登録,4,FALSE))</f>
      </c>
      <c r="F18" s="156">
        <f>IF($B18="","",VLOOKUP(B18,女子登録,5,FALSE))</f>
      </c>
      <c r="G18" s="62"/>
      <c r="H18" s="63"/>
      <c r="I18" s="62"/>
      <c r="J18" s="63"/>
      <c r="K18" s="187"/>
      <c r="L18" s="187"/>
      <c r="M18" s="187"/>
      <c r="N18" s="67"/>
      <c r="O18" s="174"/>
      <c r="P18" s="37">
        <f>IF(B18="","",IF(COUNTIF('女登録'!$A$1:$A$972,B18)=0,"追加",""))</f>
      </c>
      <c r="Q18" s="15" t="e">
        <f>'所属データ'!$A$20</f>
        <v>#N/A</v>
      </c>
      <c r="R18" s="37">
        <f t="shared" si="0"/>
      </c>
      <c r="S18" s="37">
        <f t="shared" si="1"/>
      </c>
      <c r="T18" s="37">
        <f t="shared" si="2"/>
        <v>0</v>
      </c>
      <c r="U18" s="15"/>
      <c r="V18" s="15"/>
      <c r="W18" s="15"/>
    </row>
    <row r="19" spans="1:23" ht="14.25" customHeight="1">
      <c r="A19" s="89">
        <v>14</v>
      </c>
      <c r="B19" s="59"/>
      <c r="C19" s="76">
        <f>IF($B19="","",VLOOKUP(B19,女子登録,2,FALSE))</f>
      </c>
      <c r="D19" s="76">
        <f>IF($B19="","",VLOOKUP(B19,女子登録,3,FALSE))</f>
      </c>
      <c r="E19" s="77">
        <f>IF($B19="","",VLOOKUP(B19,女子登録,4,FALSE))</f>
      </c>
      <c r="F19" s="156">
        <f>IF($B19="","",VLOOKUP(B19,女子登録,5,FALSE))</f>
      </c>
      <c r="G19" s="62"/>
      <c r="H19" s="63"/>
      <c r="I19" s="62"/>
      <c r="J19" s="63"/>
      <c r="K19" s="187"/>
      <c r="L19" s="187"/>
      <c r="M19" s="187"/>
      <c r="N19" s="67"/>
      <c r="O19" s="174"/>
      <c r="P19" s="37">
        <f>IF(B19="","",IF(COUNTIF('女登録'!$A$1:$A$972,B19)=0,"追加",""))</f>
      </c>
      <c r="Q19" s="15" t="e">
        <f>'所属データ'!$A$20</f>
        <v>#N/A</v>
      </c>
      <c r="R19" s="37">
        <f t="shared" si="0"/>
      </c>
      <c r="S19" s="37">
        <f t="shared" si="1"/>
      </c>
      <c r="T19" s="37">
        <f t="shared" si="2"/>
        <v>0</v>
      </c>
      <c r="U19" s="15"/>
      <c r="V19" s="15"/>
      <c r="W19" s="15"/>
    </row>
    <row r="20" spans="1:23" ht="14.25" customHeight="1" thickBot="1">
      <c r="A20" s="90">
        <v>15</v>
      </c>
      <c r="B20" s="58"/>
      <c r="C20" s="78">
        <f>IF($B20="","",VLOOKUP(B20,女子登録,2,FALSE))</f>
      </c>
      <c r="D20" s="78">
        <f>IF($B20="","",VLOOKUP(B20,女子登録,3,FALSE))</f>
      </c>
      <c r="E20" s="79">
        <f>IF($B20="","",VLOOKUP(B20,女子登録,4,FALSE))</f>
      </c>
      <c r="F20" s="158">
        <f>IF($B20="","",VLOOKUP(B20,女子登録,5,FALSE))</f>
      </c>
      <c r="G20" s="64"/>
      <c r="H20" s="65"/>
      <c r="I20" s="64"/>
      <c r="J20" s="65"/>
      <c r="K20" s="188"/>
      <c r="L20" s="188"/>
      <c r="M20" s="188"/>
      <c r="N20" s="68"/>
      <c r="O20" s="175"/>
      <c r="P20" s="37">
        <f>IF(B20="","",IF(COUNTIF('女登録'!$A$1:$A$972,B20)=0,"追加",""))</f>
      </c>
      <c r="Q20" s="15" t="e">
        <f>'所属データ'!$A$20</f>
        <v>#N/A</v>
      </c>
      <c r="R20" s="37">
        <f t="shared" si="0"/>
      </c>
      <c r="S20" s="37">
        <f t="shared" si="1"/>
      </c>
      <c r="T20" s="37">
        <f t="shared" si="2"/>
        <v>0</v>
      </c>
      <c r="U20" s="15"/>
      <c r="V20" s="15"/>
      <c r="W20" s="15"/>
    </row>
    <row r="21" spans="1:23" ht="14.25" customHeight="1">
      <c r="A21" s="88">
        <v>16</v>
      </c>
      <c r="B21" s="57"/>
      <c r="C21" s="74">
        <f>IF($B21="","",VLOOKUP(B21,女子登録,2,FALSE))</f>
      </c>
      <c r="D21" s="74">
        <f>IF($B21="","",VLOOKUP(B21,女子登録,3,FALSE))</f>
      </c>
      <c r="E21" s="75">
        <f>IF($B21="","",VLOOKUP(B21,女子登録,4,FALSE))</f>
      </c>
      <c r="F21" s="156">
        <f>IF($B21="","",VLOOKUP(B21,女子登録,5,FALSE))</f>
      </c>
      <c r="G21" s="60"/>
      <c r="H21" s="61"/>
      <c r="I21" s="60"/>
      <c r="J21" s="61"/>
      <c r="K21" s="186"/>
      <c r="L21" s="186"/>
      <c r="M21" s="186"/>
      <c r="N21" s="66"/>
      <c r="O21" s="173"/>
      <c r="P21" s="37">
        <f>IF(B21="","",IF(COUNTIF('女登録'!$A$1:$A$972,B21)=0,"追加",""))</f>
      </c>
      <c r="Q21" s="15" t="e">
        <f>'所属データ'!$A$20</f>
        <v>#N/A</v>
      </c>
      <c r="R21" s="37">
        <f t="shared" si="0"/>
      </c>
      <c r="S21" s="37">
        <f t="shared" si="1"/>
      </c>
      <c r="T21" s="37">
        <f t="shared" si="2"/>
        <v>0</v>
      </c>
      <c r="U21" s="15"/>
      <c r="V21" s="15"/>
      <c r="W21" s="15"/>
    </row>
    <row r="22" spans="1:23" ht="14.25" customHeight="1">
      <c r="A22" s="89">
        <v>17</v>
      </c>
      <c r="B22" s="59"/>
      <c r="C22" s="76">
        <f>IF($B22="","",VLOOKUP(B22,女子登録,2,FALSE))</f>
      </c>
      <c r="D22" s="76">
        <f>IF($B22="","",VLOOKUP(B22,女子登録,3,FALSE))</f>
      </c>
      <c r="E22" s="77">
        <f>IF($B22="","",VLOOKUP(B22,女子登録,4,FALSE))</f>
      </c>
      <c r="F22" s="156">
        <f>IF($B22="","",VLOOKUP(B22,女子登録,5,FALSE))</f>
      </c>
      <c r="G22" s="62"/>
      <c r="H22" s="63"/>
      <c r="I22" s="62"/>
      <c r="J22" s="63"/>
      <c r="K22" s="187"/>
      <c r="L22" s="187"/>
      <c r="M22" s="187"/>
      <c r="N22" s="67"/>
      <c r="O22" s="174"/>
      <c r="P22" s="37">
        <f>IF(B22="","",IF(COUNTIF('女登録'!$A$1:$A$972,B22)=0,"追加",""))</f>
      </c>
      <c r="Q22" s="15" t="e">
        <f>'所属データ'!$A$20</f>
        <v>#N/A</v>
      </c>
      <c r="R22" s="37">
        <f t="shared" si="0"/>
      </c>
      <c r="S22" s="37">
        <f t="shared" si="1"/>
      </c>
      <c r="T22" s="37">
        <f t="shared" si="2"/>
        <v>0</v>
      </c>
      <c r="U22" s="15"/>
      <c r="V22" s="15"/>
      <c r="W22" s="15"/>
    </row>
    <row r="23" spans="1:23" ht="14.25" customHeight="1">
      <c r="A23" s="89">
        <v>18</v>
      </c>
      <c r="B23" s="59"/>
      <c r="C23" s="76">
        <f>IF($B23="","",VLOOKUP(B23,女子登録,2,FALSE))</f>
      </c>
      <c r="D23" s="76">
        <f>IF($B23="","",VLOOKUP(B23,女子登録,3,FALSE))</f>
      </c>
      <c r="E23" s="77">
        <f>IF($B23="","",VLOOKUP(B23,女子登録,4,FALSE))</f>
      </c>
      <c r="F23" s="156">
        <f>IF($B23="","",VLOOKUP(B23,女子登録,5,FALSE))</f>
      </c>
      <c r="G23" s="62"/>
      <c r="H23" s="63"/>
      <c r="I23" s="62"/>
      <c r="J23" s="63"/>
      <c r="K23" s="187"/>
      <c r="L23" s="187"/>
      <c r="M23" s="187"/>
      <c r="N23" s="67"/>
      <c r="O23" s="174"/>
      <c r="P23" s="37">
        <f>IF(B23="","",IF(COUNTIF('女登録'!$A$1:$A$972,B23)=0,"追加",""))</f>
      </c>
      <c r="Q23" s="15" t="e">
        <f>'所属データ'!$A$20</f>
        <v>#N/A</v>
      </c>
      <c r="R23" s="37">
        <f t="shared" si="0"/>
      </c>
      <c r="S23" s="37">
        <f t="shared" si="1"/>
      </c>
      <c r="T23" s="37">
        <f t="shared" si="2"/>
        <v>0</v>
      </c>
      <c r="U23" s="15"/>
      <c r="V23" s="15"/>
      <c r="W23" s="15"/>
    </row>
    <row r="24" spans="1:23" ht="14.25" customHeight="1">
      <c r="A24" s="89">
        <v>19</v>
      </c>
      <c r="B24" s="59"/>
      <c r="C24" s="76">
        <f>IF($B24="","",VLOOKUP(B24,女子登録,2,FALSE))</f>
      </c>
      <c r="D24" s="76">
        <f>IF($B24="","",VLOOKUP(B24,女子登録,3,FALSE))</f>
      </c>
      <c r="E24" s="77">
        <f>IF($B24="","",VLOOKUP(B24,女子登録,4,FALSE))</f>
      </c>
      <c r="F24" s="156">
        <f>IF($B24="","",VLOOKUP(B24,女子登録,5,FALSE))</f>
      </c>
      <c r="G24" s="62"/>
      <c r="H24" s="63"/>
      <c r="I24" s="62"/>
      <c r="J24" s="63"/>
      <c r="K24" s="187"/>
      <c r="L24" s="187"/>
      <c r="M24" s="187"/>
      <c r="N24" s="67"/>
      <c r="O24" s="174"/>
      <c r="P24" s="37">
        <f>IF(B24="","",IF(COUNTIF('女登録'!$A$1:$A$972,B24)=0,"追加",""))</f>
      </c>
      <c r="Q24" s="15" t="e">
        <f>'所属データ'!$A$20</f>
        <v>#N/A</v>
      </c>
      <c r="R24" s="37">
        <f t="shared" si="0"/>
      </c>
      <c r="S24" s="37">
        <f t="shared" si="1"/>
      </c>
      <c r="T24" s="37">
        <f t="shared" si="2"/>
        <v>0</v>
      </c>
      <c r="U24" s="15"/>
      <c r="V24" s="15"/>
      <c r="W24" s="15"/>
    </row>
    <row r="25" spans="1:23" ht="14.25" customHeight="1" thickBot="1">
      <c r="A25" s="90">
        <v>20</v>
      </c>
      <c r="B25" s="58"/>
      <c r="C25" s="78">
        <f>IF($B25="","",VLOOKUP(B25,女子登録,2,FALSE))</f>
      </c>
      <c r="D25" s="78">
        <f>IF($B25="","",VLOOKUP(B25,女子登録,3,FALSE))</f>
      </c>
      <c r="E25" s="79">
        <f>IF($B25="","",VLOOKUP(B25,女子登録,4,FALSE))</f>
      </c>
      <c r="F25" s="158">
        <f>IF($B25="","",VLOOKUP(B25,女子登録,5,FALSE))</f>
      </c>
      <c r="G25" s="64"/>
      <c r="H25" s="65"/>
      <c r="I25" s="64"/>
      <c r="J25" s="65"/>
      <c r="K25" s="188"/>
      <c r="L25" s="188"/>
      <c r="M25" s="188"/>
      <c r="N25" s="68"/>
      <c r="O25" s="175"/>
      <c r="P25" s="37">
        <f>IF(B25="","",IF(COUNTIF('女登録'!$A$1:$A$972,B25)=0,"追加",""))</f>
      </c>
      <c r="Q25" s="15" t="e">
        <f>'所属データ'!$A$20</f>
        <v>#N/A</v>
      </c>
      <c r="R25" s="37">
        <f t="shared" si="0"/>
      </c>
      <c r="S25" s="37">
        <f t="shared" si="1"/>
      </c>
      <c r="T25" s="37">
        <f t="shared" si="2"/>
        <v>0</v>
      </c>
      <c r="U25" s="15"/>
      <c r="V25" s="15"/>
      <c r="W25" s="15"/>
    </row>
    <row r="26" spans="1:23" ht="14.25" customHeight="1">
      <c r="A26" s="88">
        <v>21</v>
      </c>
      <c r="B26" s="57"/>
      <c r="C26" s="74">
        <f>IF($B26="","",VLOOKUP(B26,女子登録,2,FALSE))</f>
      </c>
      <c r="D26" s="74">
        <f>IF($B26="","",VLOOKUP(B26,女子登録,3,FALSE))</f>
      </c>
      <c r="E26" s="75">
        <f>IF($B26="","",VLOOKUP(B26,女子登録,4,FALSE))</f>
      </c>
      <c r="F26" s="156">
        <f>IF($B26="","",VLOOKUP(B26,女子登録,5,FALSE))</f>
      </c>
      <c r="G26" s="60"/>
      <c r="H26" s="61"/>
      <c r="I26" s="60"/>
      <c r="J26" s="61"/>
      <c r="K26" s="186"/>
      <c r="L26" s="186"/>
      <c r="M26" s="186"/>
      <c r="N26" s="66"/>
      <c r="O26" s="173"/>
      <c r="P26" s="37">
        <f>IF(B26="","",IF(COUNTIF('女登録'!$A$1:$A$972,B26)=0,"追加",""))</f>
      </c>
      <c r="Q26" s="15" t="e">
        <f>'所属データ'!$A$20</f>
        <v>#N/A</v>
      </c>
      <c r="R26" s="37">
        <f t="shared" si="0"/>
      </c>
      <c r="S26" s="37">
        <f t="shared" si="1"/>
      </c>
      <c r="T26" s="37">
        <f t="shared" si="2"/>
        <v>0</v>
      </c>
      <c r="U26" s="15"/>
      <c r="V26" s="15"/>
      <c r="W26" s="15"/>
    </row>
    <row r="27" spans="1:23" ht="14.25" customHeight="1">
      <c r="A27" s="89">
        <v>22</v>
      </c>
      <c r="B27" s="59"/>
      <c r="C27" s="76">
        <f>IF($B27="","",VLOOKUP(B27,女子登録,2,FALSE))</f>
      </c>
      <c r="D27" s="76">
        <f>IF($B27="","",VLOOKUP(B27,女子登録,3,FALSE))</f>
      </c>
      <c r="E27" s="77">
        <f>IF($B27="","",VLOOKUP(B27,女子登録,4,FALSE))</f>
      </c>
      <c r="F27" s="156">
        <f>IF($B27="","",VLOOKUP(B27,女子登録,5,FALSE))</f>
      </c>
      <c r="G27" s="62"/>
      <c r="H27" s="63"/>
      <c r="I27" s="62"/>
      <c r="J27" s="63"/>
      <c r="K27" s="187"/>
      <c r="L27" s="187"/>
      <c r="M27" s="187"/>
      <c r="N27" s="67"/>
      <c r="O27" s="174"/>
      <c r="P27" s="37">
        <f>IF(B27="","",IF(COUNTIF('女登録'!$A$1:$A$972,B27)=0,"追加",""))</f>
      </c>
      <c r="Q27" s="15" t="e">
        <f>'所属データ'!$A$20</f>
        <v>#N/A</v>
      </c>
      <c r="R27" s="37">
        <f t="shared" si="0"/>
      </c>
      <c r="S27" s="37">
        <f t="shared" si="1"/>
      </c>
      <c r="T27" s="37">
        <f t="shared" si="2"/>
        <v>0</v>
      </c>
      <c r="U27" s="15"/>
      <c r="V27" s="15"/>
      <c r="W27" s="15"/>
    </row>
    <row r="28" spans="1:23" ht="14.25" customHeight="1">
      <c r="A28" s="89">
        <v>23</v>
      </c>
      <c r="B28" s="59"/>
      <c r="C28" s="76">
        <f>IF($B28="","",VLOOKUP(B28,女子登録,2,FALSE))</f>
      </c>
      <c r="D28" s="76">
        <f>IF($B28="","",VLOOKUP(B28,女子登録,3,FALSE))</f>
      </c>
      <c r="E28" s="77">
        <f>IF($B28="","",VLOOKUP(B28,女子登録,4,FALSE))</f>
      </c>
      <c r="F28" s="156">
        <f>IF($B28="","",VLOOKUP(B28,女子登録,5,FALSE))</f>
      </c>
      <c r="G28" s="62"/>
      <c r="H28" s="63"/>
      <c r="I28" s="62"/>
      <c r="J28" s="63"/>
      <c r="K28" s="187"/>
      <c r="L28" s="187"/>
      <c r="M28" s="187"/>
      <c r="N28" s="67"/>
      <c r="O28" s="174"/>
      <c r="P28" s="37">
        <f>IF(B28="","",IF(COUNTIF('女登録'!$A$1:$A$972,B28)=0,"追加",""))</f>
      </c>
      <c r="Q28" s="15" t="e">
        <f>'所属データ'!$A$20</f>
        <v>#N/A</v>
      </c>
      <c r="R28" s="37">
        <f t="shared" si="0"/>
      </c>
      <c r="S28" s="37">
        <f t="shared" si="1"/>
      </c>
      <c r="T28" s="37">
        <f t="shared" si="2"/>
        <v>0</v>
      </c>
      <c r="U28" s="15"/>
      <c r="V28" s="15"/>
      <c r="W28" s="15"/>
    </row>
    <row r="29" spans="1:23" ht="14.25" customHeight="1">
      <c r="A29" s="89">
        <v>24</v>
      </c>
      <c r="B29" s="59"/>
      <c r="C29" s="76">
        <f>IF($B29="","",VLOOKUP(B29,女子登録,2,FALSE))</f>
      </c>
      <c r="D29" s="76">
        <f>IF($B29="","",VLOOKUP(B29,女子登録,3,FALSE))</f>
      </c>
      <c r="E29" s="77">
        <f>IF($B29="","",VLOOKUP(B29,女子登録,4,FALSE))</f>
      </c>
      <c r="F29" s="156">
        <f>IF($B29="","",VLOOKUP(B29,女子登録,5,FALSE))</f>
      </c>
      <c r="G29" s="62"/>
      <c r="H29" s="63"/>
      <c r="I29" s="62"/>
      <c r="J29" s="63"/>
      <c r="K29" s="187"/>
      <c r="L29" s="187"/>
      <c r="M29" s="187"/>
      <c r="N29" s="67"/>
      <c r="O29" s="174"/>
      <c r="P29" s="37">
        <f>IF(B29="","",IF(COUNTIF('女登録'!$A$1:$A$972,B29)=0,"追加",""))</f>
      </c>
      <c r="Q29" s="15" t="e">
        <f>'所属データ'!$A$20</f>
        <v>#N/A</v>
      </c>
      <c r="R29" s="37">
        <f t="shared" si="0"/>
      </c>
      <c r="S29" s="37">
        <f t="shared" si="1"/>
      </c>
      <c r="T29" s="37">
        <f t="shared" si="2"/>
        <v>0</v>
      </c>
      <c r="U29" s="15"/>
      <c r="V29" s="15"/>
      <c r="W29" s="15"/>
    </row>
    <row r="30" spans="1:23" ht="14.25" customHeight="1" thickBot="1">
      <c r="A30" s="90">
        <v>25</v>
      </c>
      <c r="B30" s="58"/>
      <c r="C30" s="78">
        <f>IF($B30="","",VLOOKUP(B30,女子登録,2,FALSE))</f>
      </c>
      <c r="D30" s="78">
        <f>IF($B30="","",VLOOKUP(B30,女子登録,3,FALSE))</f>
      </c>
      <c r="E30" s="79">
        <f>IF($B30="","",VLOOKUP(B30,女子登録,4,FALSE))</f>
      </c>
      <c r="F30" s="158">
        <f>IF($B30="","",VLOOKUP(B30,女子登録,5,FALSE))</f>
      </c>
      <c r="G30" s="64"/>
      <c r="H30" s="65"/>
      <c r="I30" s="64"/>
      <c r="J30" s="65"/>
      <c r="K30" s="188"/>
      <c r="L30" s="188"/>
      <c r="M30" s="188"/>
      <c r="N30" s="68"/>
      <c r="O30" s="175"/>
      <c r="P30" s="37">
        <f>IF(B30="","",IF(COUNTIF('女登録'!$A$1:$A$972,B30)=0,"追加",""))</f>
      </c>
      <c r="Q30" s="15" t="e">
        <f>'所属データ'!$A$20</f>
        <v>#N/A</v>
      </c>
      <c r="R30" s="37">
        <f t="shared" si="0"/>
      </c>
      <c r="S30" s="37">
        <f t="shared" si="1"/>
      </c>
      <c r="T30" s="37">
        <f t="shared" si="2"/>
        <v>0</v>
      </c>
      <c r="U30" s="15"/>
      <c r="V30" s="15"/>
      <c r="W30" s="15"/>
    </row>
    <row r="31" spans="1:23" ht="14.25" customHeight="1">
      <c r="A31" s="88">
        <v>26</v>
      </c>
      <c r="B31" s="57"/>
      <c r="C31" s="74">
        <f>IF($B31="","",VLOOKUP(B31,女子登録,2,FALSE))</f>
      </c>
      <c r="D31" s="74">
        <f>IF($B31="","",VLOOKUP(B31,女子登録,3,FALSE))</f>
      </c>
      <c r="E31" s="75">
        <f>IF($B31="","",VLOOKUP(B31,女子登録,4,FALSE))</f>
      </c>
      <c r="F31" s="156">
        <f>IF($B31="","",VLOOKUP(B31,女子登録,5,FALSE))</f>
      </c>
      <c r="G31" s="60"/>
      <c r="H31" s="61"/>
      <c r="I31" s="60"/>
      <c r="J31" s="61"/>
      <c r="K31" s="186"/>
      <c r="L31" s="186"/>
      <c r="M31" s="186"/>
      <c r="N31" s="66"/>
      <c r="O31" s="173"/>
      <c r="P31" s="37">
        <f>IF(B31="","",IF(COUNTIF('女登録'!$A$1:$A$972,B31)=0,"追加",""))</f>
      </c>
      <c r="Q31" s="15" t="e">
        <f>'所属データ'!$A$20</f>
        <v>#N/A</v>
      </c>
      <c r="R31" s="37">
        <f t="shared" si="0"/>
      </c>
      <c r="S31" s="37">
        <f t="shared" si="1"/>
      </c>
      <c r="T31" s="37">
        <f t="shared" si="2"/>
        <v>0</v>
      </c>
      <c r="U31" s="15"/>
      <c r="V31" s="15"/>
      <c r="W31" s="15"/>
    </row>
    <row r="32" spans="1:23" ht="14.25" customHeight="1">
      <c r="A32" s="89">
        <v>27</v>
      </c>
      <c r="B32" s="59"/>
      <c r="C32" s="76">
        <f>IF($B32="","",VLOOKUP(B32,女子登録,2,FALSE))</f>
      </c>
      <c r="D32" s="76">
        <f>IF($B32="","",VLOOKUP(B32,女子登録,3,FALSE))</f>
      </c>
      <c r="E32" s="77">
        <f>IF($B32="","",VLOOKUP(B32,女子登録,4,FALSE))</f>
      </c>
      <c r="F32" s="156">
        <f>IF($B32="","",VLOOKUP(B32,女子登録,5,FALSE))</f>
      </c>
      <c r="G32" s="62"/>
      <c r="H32" s="63"/>
      <c r="I32" s="62"/>
      <c r="J32" s="63"/>
      <c r="K32" s="187"/>
      <c r="L32" s="187"/>
      <c r="M32" s="187"/>
      <c r="N32" s="67"/>
      <c r="O32" s="174"/>
      <c r="P32" s="37">
        <f>IF(B32="","",IF(COUNTIF('女登録'!$A$1:$A$972,B32)=0,"追加",""))</f>
      </c>
      <c r="Q32" s="15" t="e">
        <f>'所属データ'!$A$20</f>
        <v>#N/A</v>
      </c>
      <c r="R32" s="37">
        <f t="shared" si="0"/>
      </c>
      <c r="S32" s="37">
        <f t="shared" si="1"/>
      </c>
      <c r="T32" s="37">
        <f t="shared" si="2"/>
        <v>0</v>
      </c>
      <c r="U32" s="15"/>
      <c r="V32" s="15"/>
      <c r="W32" s="15"/>
    </row>
    <row r="33" spans="1:23" ht="14.25" customHeight="1">
      <c r="A33" s="89">
        <v>28</v>
      </c>
      <c r="B33" s="59"/>
      <c r="C33" s="76">
        <f>IF($B33="","",VLOOKUP(B33,女子登録,2,FALSE))</f>
      </c>
      <c r="D33" s="76">
        <f>IF($B33="","",VLOOKUP(B33,女子登録,3,FALSE))</f>
      </c>
      <c r="E33" s="77">
        <f>IF($B33="","",VLOOKUP(B33,女子登録,4,FALSE))</f>
      </c>
      <c r="F33" s="156">
        <f>IF($B33="","",VLOOKUP(B33,女子登録,5,FALSE))</f>
      </c>
      <c r="G33" s="62"/>
      <c r="H33" s="63"/>
      <c r="I33" s="62"/>
      <c r="J33" s="63"/>
      <c r="K33" s="187"/>
      <c r="L33" s="187"/>
      <c r="M33" s="187"/>
      <c r="N33" s="67"/>
      <c r="O33" s="174"/>
      <c r="P33" s="37">
        <f>IF(B33="","",IF(COUNTIF('女登録'!$A$1:$A$972,B33)=0,"追加",""))</f>
      </c>
      <c r="Q33" s="15" t="e">
        <f>'所属データ'!$A$20</f>
        <v>#N/A</v>
      </c>
      <c r="R33" s="37">
        <f t="shared" si="0"/>
      </c>
      <c r="S33" s="37">
        <f t="shared" si="1"/>
      </c>
      <c r="T33" s="37">
        <f t="shared" si="2"/>
        <v>0</v>
      </c>
      <c r="U33" s="15"/>
      <c r="V33" s="15"/>
      <c r="W33" s="15"/>
    </row>
    <row r="34" spans="1:23" ht="14.25" customHeight="1">
      <c r="A34" s="89">
        <v>29</v>
      </c>
      <c r="B34" s="59"/>
      <c r="C34" s="76">
        <f>IF($B34="","",VLOOKUP(B34,女子登録,2,FALSE))</f>
      </c>
      <c r="D34" s="76">
        <f>IF($B34="","",VLOOKUP(B34,女子登録,3,FALSE))</f>
      </c>
      <c r="E34" s="77">
        <f>IF($B34="","",VLOOKUP(B34,女子登録,4,FALSE))</f>
      </c>
      <c r="F34" s="156">
        <f>IF($B34="","",VLOOKUP(B34,女子登録,5,FALSE))</f>
      </c>
      <c r="G34" s="62"/>
      <c r="H34" s="63"/>
      <c r="I34" s="62"/>
      <c r="J34" s="63"/>
      <c r="K34" s="187"/>
      <c r="L34" s="187"/>
      <c r="M34" s="187"/>
      <c r="N34" s="67"/>
      <c r="O34" s="174"/>
      <c r="P34" s="37">
        <f>IF(B34="","",IF(COUNTIF('女登録'!$A$1:$A$972,B34)=0,"追加",""))</f>
      </c>
      <c r="Q34" s="15" t="e">
        <f>'所属データ'!$A$20</f>
        <v>#N/A</v>
      </c>
      <c r="R34" s="37">
        <f t="shared" si="0"/>
      </c>
      <c r="S34" s="37">
        <f t="shared" si="1"/>
      </c>
      <c r="T34" s="37">
        <f t="shared" si="2"/>
        <v>0</v>
      </c>
      <c r="U34" s="15"/>
      <c r="V34" s="15"/>
      <c r="W34" s="15"/>
    </row>
    <row r="35" spans="1:23" ht="14.25" customHeight="1" thickBot="1">
      <c r="A35" s="90">
        <v>30</v>
      </c>
      <c r="B35" s="58"/>
      <c r="C35" s="78">
        <f>IF($B35="","",VLOOKUP(B35,女子登録,2,FALSE))</f>
      </c>
      <c r="D35" s="78">
        <f>IF($B35="","",VLOOKUP(B35,女子登録,3,FALSE))</f>
      </c>
      <c r="E35" s="79">
        <f>IF($B35="","",VLOOKUP(B35,女子登録,4,FALSE))</f>
      </c>
      <c r="F35" s="158">
        <f>IF($B35="","",VLOOKUP(B35,女子登録,5,FALSE))</f>
      </c>
      <c r="G35" s="64"/>
      <c r="H35" s="65"/>
      <c r="I35" s="64"/>
      <c r="J35" s="65"/>
      <c r="K35" s="188"/>
      <c r="L35" s="188"/>
      <c r="M35" s="188"/>
      <c r="N35" s="68"/>
      <c r="O35" s="175"/>
      <c r="P35" s="37">
        <f>IF(B35="","",IF(COUNTIF('女登録'!$A$1:$A$972,B35)=0,"追加",""))</f>
      </c>
      <c r="Q35" s="15" t="e">
        <f>'所属データ'!$A$20</f>
        <v>#N/A</v>
      </c>
      <c r="R35" s="37">
        <f t="shared" si="0"/>
      </c>
      <c r="S35" s="37">
        <f t="shared" si="1"/>
      </c>
      <c r="T35" s="37">
        <f t="shared" si="2"/>
        <v>0</v>
      </c>
      <c r="U35" s="15"/>
      <c r="V35" s="15"/>
      <c r="W35" s="15"/>
    </row>
    <row r="36" spans="1:23" ht="14.25" customHeight="1">
      <c r="A36" s="88">
        <v>31</v>
      </c>
      <c r="B36" s="57"/>
      <c r="C36" s="74">
        <f>IF($B36="","",VLOOKUP(B36,女子登録,2,FALSE))</f>
      </c>
      <c r="D36" s="74">
        <f>IF($B36="","",VLOOKUP(B36,女子登録,3,FALSE))</f>
      </c>
      <c r="E36" s="75">
        <f>IF($B36="","",VLOOKUP(B36,女子登録,4,FALSE))</f>
      </c>
      <c r="F36" s="156">
        <f>IF($B36="","",VLOOKUP(B36,女子登録,5,FALSE))</f>
      </c>
      <c r="G36" s="60"/>
      <c r="H36" s="61"/>
      <c r="I36" s="60"/>
      <c r="J36" s="61"/>
      <c r="K36" s="186"/>
      <c r="L36" s="186"/>
      <c r="M36" s="186"/>
      <c r="N36" s="66"/>
      <c r="O36" s="173"/>
      <c r="P36" s="37">
        <f>IF(B36="","",IF(COUNTIF('女登録'!$A$1:$A$972,B36)=0,"追加",""))</f>
      </c>
      <c r="Q36" s="15" t="e">
        <f>'所属データ'!$A$20</f>
        <v>#N/A</v>
      </c>
      <c r="R36" s="37">
        <f t="shared" si="0"/>
      </c>
      <c r="S36" s="37">
        <f t="shared" si="1"/>
      </c>
      <c r="T36" s="37">
        <f t="shared" si="2"/>
        <v>0</v>
      </c>
      <c r="U36" s="15"/>
      <c r="V36" s="15"/>
      <c r="W36" s="15"/>
    </row>
    <row r="37" spans="1:23" ht="14.25" customHeight="1">
      <c r="A37" s="89">
        <v>32</v>
      </c>
      <c r="B37" s="59"/>
      <c r="C37" s="76">
        <f>IF($B37="","",VLOOKUP(B37,女子登録,2,FALSE))</f>
      </c>
      <c r="D37" s="76">
        <f>IF($B37="","",VLOOKUP(B37,女子登録,3,FALSE))</f>
      </c>
      <c r="E37" s="77">
        <f>IF($B37="","",VLOOKUP(B37,女子登録,4,FALSE))</f>
      </c>
      <c r="F37" s="156">
        <f>IF($B37="","",VLOOKUP(B37,女子登録,5,FALSE))</f>
      </c>
      <c r="G37" s="62"/>
      <c r="H37" s="63"/>
      <c r="I37" s="62"/>
      <c r="J37" s="63"/>
      <c r="K37" s="187"/>
      <c r="L37" s="187"/>
      <c r="M37" s="187"/>
      <c r="N37" s="67"/>
      <c r="O37" s="174"/>
      <c r="P37" s="37">
        <f>IF(B37="","",IF(COUNTIF('女登録'!$A$1:$A$972,B37)=0,"追加",""))</f>
      </c>
      <c r="Q37" s="15" t="e">
        <f>'所属データ'!$A$20</f>
        <v>#N/A</v>
      </c>
      <c r="R37" s="37">
        <f t="shared" si="0"/>
      </c>
      <c r="S37" s="37">
        <f t="shared" si="1"/>
      </c>
      <c r="T37" s="37">
        <f t="shared" si="2"/>
        <v>0</v>
      </c>
      <c r="U37" s="15"/>
      <c r="V37" s="15"/>
      <c r="W37" s="15"/>
    </row>
    <row r="38" spans="1:23" ht="14.25" customHeight="1">
      <c r="A38" s="89">
        <v>33</v>
      </c>
      <c r="B38" s="59"/>
      <c r="C38" s="76">
        <f>IF($B38="","",VLOOKUP(B38,女子登録,2,FALSE))</f>
      </c>
      <c r="D38" s="76">
        <f>IF($B38="","",VLOOKUP(B38,女子登録,3,FALSE))</f>
      </c>
      <c r="E38" s="77">
        <f>IF($B38="","",VLOOKUP(B38,女子登録,4,FALSE))</f>
      </c>
      <c r="F38" s="156">
        <f>IF($B38="","",VLOOKUP(B38,女子登録,5,FALSE))</f>
      </c>
      <c r="G38" s="62"/>
      <c r="H38" s="63"/>
      <c r="I38" s="62"/>
      <c r="J38" s="63"/>
      <c r="K38" s="187"/>
      <c r="L38" s="187"/>
      <c r="M38" s="187"/>
      <c r="N38" s="67"/>
      <c r="O38" s="174"/>
      <c r="P38" s="37">
        <f>IF(B38="","",IF(COUNTIF('女登録'!$A$1:$A$972,B38)=0,"追加",""))</f>
      </c>
      <c r="Q38" s="15" t="e">
        <f>'所属データ'!$A$20</f>
        <v>#N/A</v>
      </c>
      <c r="R38" s="37">
        <f t="shared" si="0"/>
      </c>
      <c r="S38" s="37">
        <f t="shared" si="1"/>
      </c>
      <c r="T38" s="37">
        <f t="shared" si="2"/>
        <v>0</v>
      </c>
      <c r="U38" s="15"/>
      <c r="V38" s="15"/>
      <c r="W38" s="15"/>
    </row>
    <row r="39" spans="1:23" ht="14.25" customHeight="1">
      <c r="A39" s="89">
        <v>34</v>
      </c>
      <c r="B39" s="59"/>
      <c r="C39" s="76">
        <f>IF($B39="","",VLOOKUP(B39,女子登録,2,FALSE))</f>
      </c>
      <c r="D39" s="76">
        <f>IF($B39="","",VLOOKUP(B39,女子登録,3,FALSE))</f>
      </c>
      <c r="E39" s="77">
        <f>IF($B39="","",VLOOKUP(B39,女子登録,4,FALSE))</f>
      </c>
      <c r="F39" s="156">
        <f>IF($B39="","",VLOOKUP(B39,女子登録,5,FALSE))</f>
      </c>
      <c r="G39" s="62"/>
      <c r="H39" s="63"/>
      <c r="I39" s="62"/>
      <c r="J39" s="63"/>
      <c r="K39" s="187"/>
      <c r="L39" s="187"/>
      <c r="M39" s="187"/>
      <c r="N39" s="67"/>
      <c r="O39" s="174"/>
      <c r="P39" s="37">
        <f>IF(B39="","",IF(COUNTIF('女登録'!$A$1:$A$972,B39)=0,"追加",""))</f>
      </c>
      <c r="Q39" s="15" t="e">
        <f>'所属データ'!$A$20</f>
        <v>#N/A</v>
      </c>
      <c r="R39" s="37">
        <f t="shared" si="0"/>
      </c>
      <c r="S39" s="37">
        <f t="shared" si="1"/>
      </c>
      <c r="T39" s="37">
        <f t="shared" si="2"/>
        <v>0</v>
      </c>
      <c r="U39" s="15"/>
      <c r="V39" s="15"/>
      <c r="W39" s="15"/>
    </row>
    <row r="40" spans="1:23" ht="14.25" customHeight="1" thickBot="1">
      <c r="A40" s="90">
        <v>35</v>
      </c>
      <c r="B40" s="58"/>
      <c r="C40" s="78">
        <f>IF($B40="","",VLOOKUP(B40,女子登録,2,FALSE))</f>
      </c>
      <c r="D40" s="78">
        <f>IF($B40="","",VLOOKUP(B40,女子登録,3,FALSE))</f>
      </c>
      <c r="E40" s="79">
        <f>IF($B40="","",VLOOKUP(B40,女子登録,4,FALSE))</f>
      </c>
      <c r="F40" s="158">
        <f>IF($B40="","",VLOOKUP(B40,女子登録,5,FALSE))</f>
      </c>
      <c r="G40" s="64"/>
      <c r="H40" s="65"/>
      <c r="I40" s="64"/>
      <c r="J40" s="65"/>
      <c r="K40" s="188"/>
      <c r="L40" s="188"/>
      <c r="M40" s="188"/>
      <c r="N40" s="68"/>
      <c r="O40" s="175"/>
      <c r="P40" s="37">
        <f>IF(B40="","",IF(COUNTIF('女登録'!$A$1:$A$972,B40)=0,"追加",""))</f>
      </c>
      <c r="Q40" s="15" t="e">
        <f>'所属データ'!$A$20</f>
        <v>#N/A</v>
      </c>
      <c r="R40" s="37">
        <f t="shared" si="0"/>
      </c>
      <c r="S40" s="37">
        <f t="shared" si="1"/>
      </c>
      <c r="T40" s="37">
        <f t="shared" si="2"/>
        <v>0</v>
      </c>
      <c r="U40" s="15"/>
      <c r="V40" s="15"/>
      <c r="W40" s="15"/>
    </row>
    <row r="41" spans="1:23" ht="14.25" customHeight="1">
      <c r="A41" s="88">
        <v>36</v>
      </c>
      <c r="B41" s="57"/>
      <c r="C41" s="74">
        <f>IF($B41="","",VLOOKUP(B41,女子登録,2,FALSE))</f>
      </c>
      <c r="D41" s="74">
        <f>IF($B41="","",VLOOKUP(B41,女子登録,3,FALSE))</f>
      </c>
      <c r="E41" s="75">
        <f>IF($B41="","",VLOOKUP(B41,女子登録,4,FALSE))</f>
      </c>
      <c r="F41" s="156">
        <f>IF($B41="","",VLOOKUP(B41,女子登録,5,FALSE))</f>
      </c>
      <c r="G41" s="60"/>
      <c r="H41" s="61"/>
      <c r="I41" s="60"/>
      <c r="J41" s="61"/>
      <c r="K41" s="186"/>
      <c r="L41" s="186"/>
      <c r="M41" s="186"/>
      <c r="N41" s="66"/>
      <c r="O41" s="173"/>
      <c r="P41" s="37">
        <f>IF(B41="","",IF(COUNTIF('女登録'!$A$1:$A$972,B41)=0,"追加",""))</f>
      </c>
      <c r="Q41" s="15" t="e">
        <f>'所属データ'!$A$20</f>
        <v>#N/A</v>
      </c>
      <c r="R41" s="37">
        <f t="shared" si="0"/>
      </c>
      <c r="S41" s="37">
        <f t="shared" si="1"/>
      </c>
      <c r="T41" s="37">
        <f t="shared" si="2"/>
        <v>0</v>
      </c>
      <c r="U41" s="15"/>
      <c r="V41" s="15"/>
      <c r="W41" s="15"/>
    </row>
    <row r="42" spans="1:23" ht="14.25" customHeight="1">
      <c r="A42" s="89">
        <v>37</v>
      </c>
      <c r="B42" s="59"/>
      <c r="C42" s="76">
        <f>IF($B42="","",VLOOKUP(B42,女子登録,2,FALSE))</f>
      </c>
      <c r="D42" s="76">
        <f>IF($B42="","",VLOOKUP(B42,女子登録,3,FALSE))</f>
      </c>
      <c r="E42" s="77">
        <f>IF($B42="","",VLOOKUP(B42,女子登録,4,FALSE))</f>
      </c>
      <c r="F42" s="156">
        <f>IF($B42="","",VLOOKUP(B42,女子登録,5,FALSE))</f>
      </c>
      <c r="G42" s="62"/>
      <c r="H42" s="63"/>
      <c r="I42" s="62"/>
      <c r="J42" s="63"/>
      <c r="K42" s="187"/>
      <c r="L42" s="187"/>
      <c r="M42" s="187"/>
      <c r="N42" s="67"/>
      <c r="O42" s="174"/>
      <c r="P42" s="37">
        <f>IF(B42="","",IF(COUNTIF('女登録'!$A$1:$A$972,B42)=0,"追加",""))</f>
      </c>
      <c r="Q42" s="15" t="e">
        <f>'所属データ'!$A$20</f>
        <v>#N/A</v>
      </c>
      <c r="R42" s="37">
        <f t="shared" si="0"/>
      </c>
      <c r="S42" s="37">
        <f t="shared" si="1"/>
      </c>
      <c r="T42" s="37">
        <f t="shared" si="2"/>
        <v>0</v>
      </c>
      <c r="U42" s="15"/>
      <c r="V42" s="15"/>
      <c r="W42" s="15"/>
    </row>
    <row r="43" spans="1:23" ht="14.25" customHeight="1">
      <c r="A43" s="89">
        <v>38</v>
      </c>
      <c r="B43" s="59"/>
      <c r="C43" s="76">
        <f>IF($B43="","",VLOOKUP(B43,女子登録,2,FALSE))</f>
      </c>
      <c r="D43" s="76">
        <f>IF($B43="","",VLOOKUP(B43,女子登録,3,FALSE))</f>
      </c>
      <c r="E43" s="77">
        <f>IF($B43="","",VLOOKUP(B43,女子登録,4,FALSE))</f>
      </c>
      <c r="F43" s="156">
        <f>IF($B43="","",VLOOKUP(B43,女子登録,5,FALSE))</f>
      </c>
      <c r="G43" s="62"/>
      <c r="H43" s="63"/>
      <c r="I43" s="62"/>
      <c r="J43" s="63"/>
      <c r="K43" s="187"/>
      <c r="L43" s="187"/>
      <c r="M43" s="187"/>
      <c r="N43" s="67"/>
      <c r="O43" s="174"/>
      <c r="P43" s="37">
        <f>IF(B43="","",IF(COUNTIF('女登録'!$A$1:$A$972,B43)=0,"追加",""))</f>
      </c>
      <c r="Q43" s="15" t="e">
        <f>'所属データ'!$A$20</f>
        <v>#N/A</v>
      </c>
      <c r="R43" s="37">
        <f t="shared" si="0"/>
      </c>
      <c r="S43" s="37">
        <f t="shared" si="1"/>
      </c>
      <c r="T43" s="37">
        <f t="shared" si="2"/>
        <v>0</v>
      </c>
      <c r="U43" s="15"/>
      <c r="V43" s="15"/>
      <c r="W43" s="15"/>
    </row>
    <row r="44" spans="1:23" ht="14.25" customHeight="1">
      <c r="A44" s="89">
        <v>39</v>
      </c>
      <c r="B44" s="59"/>
      <c r="C44" s="76">
        <f>IF($B44="","",VLOOKUP(B44,女子登録,2,FALSE))</f>
      </c>
      <c r="D44" s="76">
        <f>IF($B44="","",VLOOKUP(B44,女子登録,3,FALSE))</f>
      </c>
      <c r="E44" s="77">
        <f>IF($B44="","",VLOOKUP(B44,女子登録,4,FALSE))</f>
      </c>
      <c r="F44" s="156">
        <f>IF($B44="","",VLOOKUP(B44,女子登録,5,FALSE))</f>
      </c>
      <c r="G44" s="62"/>
      <c r="H44" s="63"/>
      <c r="I44" s="62"/>
      <c r="J44" s="63"/>
      <c r="K44" s="187"/>
      <c r="L44" s="187"/>
      <c r="M44" s="187"/>
      <c r="N44" s="67"/>
      <c r="O44" s="174"/>
      <c r="P44" s="37">
        <f>IF(B44="","",IF(COUNTIF('女登録'!$A$1:$A$972,B44)=0,"追加",""))</f>
      </c>
      <c r="Q44" s="15" t="e">
        <f>'所属データ'!$A$20</f>
        <v>#N/A</v>
      </c>
      <c r="R44" s="37">
        <f t="shared" si="0"/>
      </c>
      <c r="S44" s="37">
        <f t="shared" si="1"/>
      </c>
      <c r="T44" s="37">
        <f t="shared" si="2"/>
        <v>0</v>
      </c>
      <c r="U44" s="15"/>
      <c r="V44" s="15"/>
      <c r="W44" s="15"/>
    </row>
    <row r="45" spans="1:23" ht="14.25" customHeight="1" thickBot="1">
      <c r="A45" s="90">
        <v>40</v>
      </c>
      <c r="B45" s="58"/>
      <c r="C45" s="78">
        <f>IF($B45="","",VLOOKUP(B45,女子登録,2,FALSE))</f>
      </c>
      <c r="D45" s="78">
        <f>IF($B45="","",VLOOKUP(B45,女子登録,3,FALSE))</f>
      </c>
      <c r="E45" s="79">
        <f>IF($B45="","",VLOOKUP(B45,女子登録,4,FALSE))</f>
      </c>
      <c r="F45" s="158">
        <f>IF($B45="","",VLOOKUP(B45,女子登録,5,FALSE))</f>
      </c>
      <c r="G45" s="64"/>
      <c r="H45" s="65"/>
      <c r="I45" s="64"/>
      <c r="J45" s="65"/>
      <c r="K45" s="188"/>
      <c r="L45" s="188"/>
      <c r="M45" s="188"/>
      <c r="N45" s="68"/>
      <c r="O45" s="175"/>
      <c r="P45" s="37">
        <f>IF(B45="","",IF(COUNTIF('女登録'!$A$1:$A$972,B45)=0,"追加",""))</f>
      </c>
      <c r="Q45" s="15" t="e">
        <f>'所属データ'!$A$20</f>
        <v>#N/A</v>
      </c>
      <c r="R45" s="37">
        <f t="shared" si="0"/>
      </c>
      <c r="S45" s="37">
        <f t="shared" si="1"/>
      </c>
      <c r="T45" s="37">
        <f t="shared" si="2"/>
        <v>0</v>
      </c>
      <c r="U45" s="15"/>
      <c r="V45" s="15"/>
      <c r="W45" s="15"/>
    </row>
    <row r="46" spans="1:23" ht="14.25" customHeight="1">
      <c r="A46" s="88">
        <v>41</v>
      </c>
      <c r="B46" s="57"/>
      <c r="C46" s="74">
        <f>IF($B46="","",VLOOKUP(B46,女子登録,2,FALSE))</f>
      </c>
      <c r="D46" s="74">
        <f>IF($B46="","",VLOOKUP(B46,女子登録,3,FALSE))</f>
      </c>
      <c r="E46" s="75">
        <f>IF($B46="","",VLOOKUP(B46,女子登録,4,FALSE))</f>
      </c>
      <c r="F46" s="156">
        <f>IF($B46="","",VLOOKUP(B46,女子登録,5,FALSE))</f>
      </c>
      <c r="G46" s="60"/>
      <c r="H46" s="61"/>
      <c r="I46" s="60"/>
      <c r="J46" s="61"/>
      <c r="K46" s="186"/>
      <c r="L46" s="186"/>
      <c r="M46" s="186"/>
      <c r="N46" s="66"/>
      <c r="O46" s="173"/>
      <c r="P46" s="37">
        <f>IF(B46="","",IF(COUNTIF('女登録'!$A$1:$A$972,B46)=0,"追加",""))</f>
      </c>
      <c r="Q46" s="15" t="e">
        <f>'所属データ'!$A$20</f>
        <v>#N/A</v>
      </c>
      <c r="R46" s="37">
        <f t="shared" si="0"/>
      </c>
      <c r="S46" s="37">
        <f t="shared" si="1"/>
      </c>
      <c r="T46" s="37">
        <f t="shared" si="2"/>
        <v>0</v>
      </c>
      <c r="U46" s="15"/>
      <c r="V46" s="15"/>
      <c r="W46" s="15"/>
    </row>
    <row r="47" spans="1:23" ht="14.25" customHeight="1">
      <c r="A47" s="89">
        <v>42</v>
      </c>
      <c r="B47" s="59"/>
      <c r="C47" s="76">
        <f>IF($B47="","",VLOOKUP(B47,女子登録,2,FALSE))</f>
      </c>
      <c r="D47" s="76">
        <f>IF($B47="","",VLOOKUP(B47,女子登録,3,FALSE))</f>
      </c>
      <c r="E47" s="77">
        <f>IF($B47="","",VLOOKUP(B47,女子登録,4,FALSE))</f>
      </c>
      <c r="F47" s="156">
        <f>IF($B47="","",VLOOKUP(B47,女子登録,5,FALSE))</f>
      </c>
      <c r="G47" s="62"/>
      <c r="H47" s="63"/>
      <c r="I47" s="62"/>
      <c r="J47" s="63"/>
      <c r="K47" s="187"/>
      <c r="L47" s="187"/>
      <c r="M47" s="187"/>
      <c r="N47" s="67"/>
      <c r="O47" s="174"/>
      <c r="P47" s="37">
        <f>IF(B47="","",IF(COUNTIF('女登録'!$A$1:$A$972,B47)=0,"追加",""))</f>
      </c>
      <c r="Q47" s="15" t="e">
        <f>'所属データ'!$A$20</f>
        <v>#N/A</v>
      </c>
      <c r="R47" s="37">
        <f t="shared" si="0"/>
      </c>
      <c r="S47" s="37">
        <f t="shared" si="1"/>
      </c>
      <c r="T47" s="37">
        <f t="shared" si="2"/>
        <v>0</v>
      </c>
      <c r="U47" s="15"/>
      <c r="V47" s="15"/>
      <c r="W47" s="15"/>
    </row>
    <row r="48" spans="1:23" ht="14.25" customHeight="1">
      <c r="A48" s="89">
        <v>43</v>
      </c>
      <c r="B48" s="59"/>
      <c r="C48" s="76">
        <f>IF($B48="","",VLOOKUP(B48,女子登録,2,FALSE))</f>
      </c>
      <c r="D48" s="76">
        <f>IF($B48="","",VLOOKUP(B48,女子登録,3,FALSE))</f>
      </c>
      <c r="E48" s="77">
        <f>IF($B48="","",VLOOKUP(B48,女子登録,4,FALSE))</f>
      </c>
      <c r="F48" s="156">
        <f>IF($B48="","",VLOOKUP(B48,女子登録,5,FALSE))</f>
      </c>
      <c r="G48" s="62"/>
      <c r="H48" s="63"/>
      <c r="I48" s="62"/>
      <c r="J48" s="63"/>
      <c r="K48" s="187"/>
      <c r="L48" s="187"/>
      <c r="M48" s="187"/>
      <c r="N48" s="67"/>
      <c r="O48" s="174"/>
      <c r="P48" s="37">
        <f>IF(B48="","",IF(COUNTIF('女登録'!$A$1:$A$972,B48)=0,"追加",""))</f>
      </c>
      <c r="Q48" s="15" t="e">
        <f>'所属データ'!$A$20</f>
        <v>#N/A</v>
      </c>
      <c r="R48" s="37">
        <f t="shared" si="0"/>
      </c>
      <c r="S48" s="37">
        <f t="shared" si="1"/>
      </c>
      <c r="T48" s="37">
        <f t="shared" si="2"/>
        <v>0</v>
      </c>
      <c r="U48" s="15"/>
      <c r="V48" s="15"/>
      <c r="W48" s="15"/>
    </row>
    <row r="49" spans="1:23" ht="14.25" customHeight="1">
      <c r="A49" s="89">
        <v>44</v>
      </c>
      <c r="B49" s="59"/>
      <c r="C49" s="76">
        <f>IF($B49="","",VLOOKUP(B49,女子登録,2,FALSE))</f>
      </c>
      <c r="D49" s="76">
        <f>IF($B49="","",VLOOKUP(B49,女子登録,3,FALSE))</f>
      </c>
      <c r="E49" s="77">
        <f>IF($B49="","",VLOOKUP(B49,女子登録,4,FALSE))</f>
      </c>
      <c r="F49" s="156">
        <f>IF($B49="","",VLOOKUP(B49,女子登録,5,FALSE))</f>
      </c>
      <c r="G49" s="62"/>
      <c r="H49" s="63"/>
      <c r="I49" s="62"/>
      <c r="J49" s="63"/>
      <c r="K49" s="187"/>
      <c r="L49" s="187"/>
      <c r="M49" s="187"/>
      <c r="N49" s="67"/>
      <c r="O49" s="174"/>
      <c r="P49" s="37">
        <f>IF(B49="","",IF(COUNTIF('女登録'!$A$1:$A$972,B49)=0,"追加",""))</f>
      </c>
      <c r="Q49" s="15" t="e">
        <f>'所属データ'!$A$20</f>
        <v>#N/A</v>
      </c>
      <c r="R49" s="37">
        <f t="shared" si="0"/>
      </c>
      <c r="S49" s="37">
        <f t="shared" si="1"/>
      </c>
      <c r="T49" s="37">
        <f t="shared" si="2"/>
        <v>0</v>
      </c>
      <c r="U49" s="15"/>
      <c r="V49" s="15"/>
      <c r="W49" s="15"/>
    </row>
    <row r="50" spans="1:23" ht="14.25" customHeight="1" thickBot="1">
      <c r="A50" s="90">
        <v>45</v>
      </c>
      <c r="B50" s="58"/>
      <c r="C50" s="78">
        <f>IF($B50="","",VLOOKUP(B50,女子登録,2,FALSE))</f>
      </c>
      <c r="D50" s="78">
        <f>IF($B50="","",VLOOKUP(B50,女子登録,3,FALSE))</f>
      </c>
      <c r="E50" s="79">
        <f>IF($B50="","",VLOOKUP(B50,女子登録,4,FALSE))</f>
      </c>
      <c r="F50" s="158">
        <f>IF($B50="","",VLOOKUP(B50,女子登録,5,FALSE))</f>
      </c>
      <c r="G50" s="64"/>
      <c r="H50" s="65"/>
      <c r="I50" s="64"/>
      <c r="J50" s="65"/>
      <c r="K50" s="188"/>
      <c r="L50" s="188"/>
      <c r="M50" s="188"/>
      <c r="N50" s="68"/>
      <c r="O50" s="175"/>
      <c r="P50" s="37">
        <f>IF(B50="","",IF(COUNTIF('女登録'!$A$1:$A$972,B50)=0,"追加",""))</f>
      </c>
      <c r="Q50" s="15" t="e">
        <f>'所属データ'!$A$20</f>
        <v>#N/A</v>
      </c>
      <c r="R50" s="37">
        <f t="shared" si="0"/>
      </c>
      <c r="S50" s="37">
        <f t="shared" si="1"/>
      </c>
      <c r="T50" s="37">
        <f t="shared" si="2"/>
        <v>0</v>
      </c>
      <c r="U50" s="15"/>
      <c r="V50" s="15"/>
      <c r="W50" s="15"/>
    </row>
    <row r="51" ht="12" customHeight="1"/>
    <row r="52" spans="2:5" ht="13.5" hidden="1">
      <c r="B52" s="15" t="e">
        <f>VLOOKUP('所属データ'!$C$3,学校データ,10,FALSE)</f>
        <v>#N/A</v>
      </c>
      <c r="C52" s="15" t="e">
        <f>VLOOKUP('所属データ'!$C$3,学校データ,11,FALSE)</f>
        <v>#N/A</v>
      </c>
      <c r="D52" s="15" t="e">
        <f>VLOOKUP('所属データ'!$C$3,学校データ,12,FALSE)</f>
        <v>#N/A</v>
      </c>
      <c r="E52" s="15" t="e">
        <f>VLOOKUP('所属データ'!$C$3,学校データ,13,FALSE)</f>
        <v>#N/A</v>
      </c>
    </row>
    <row r="53" ht="13.5" hidden="1"/>
    <row r="54" ht="13.5" hidden="1">
      <c r="B54" s="15" t="s">
        <v>105</v>
      </c>
    </row>
    <row r="55" spans="2:7" ht="13.5" hidden="1">
      <c r="B55" s="15" t="s">
        <v>120</v>
      </c>
      <c r="D55" s="15" t="s">
        <v>121</v>
      </c>
      <c r="E55" s="92" t="s">
        <v>135</v>
      </c>
      <c r="F55" s="93"/>
      <c r="G55" s="131"/>
    </row>
    <row r="56" spans="2:5" ht="13.5" hidden="1">
      <c r="B56" s="15" t="s">
        <v>136</v>
      </c>
      <c r="D56" s="162" t="s">
        <v>130</v>
      </c>
      <c r="E56" s="162" t="s">
        <v>172</v>
      </c>
    </row>
    <row r="57" spans="2:5" ht="13.5" hidden="1">
      <c r="B57" s="163" t="s">
        <v>2314</v>
      </c>
      <c r="D57" s="163" t="s">
        <v>157</v>
      </c>
      <c r="E57" s="162" t="s">
        <v>123</v>
      </c>
    </row>
    <row r="58" spans="2:4" ht="13.5" hidden="1">
      <c r="B58" s="163" t="s">
        <v>2315</v>
      </c>
      <c r="D58" s="163" t="s">
        <v>158</v>
      </c>
    </row>
    <row r="59" spans="2:5" ht="13.5" hidden="1">
      <c r="B59" s="163" t="s">
        <v>143</v>
      </c>
      <c r="D59" s="163" t="s">
        <v>2322</v>
      </c>
      <c r="E59" s="163"/>
    </row>
    <row r="60" spans="2:4" ht="13.5" hidden="1">
      <c r="B60" s="163" t="s">
        <v>164</v>
      </c>
      <c r="D60" s="163" t="s">
        <v>142</v>
      </c>
    </row>
    <row r="61" spans="2:4" ht="13.5" hidden="1">
      <c r="B61" s="163" t="s">
        <v>150</v>
      </c>
      <c r="D61" s="163" t="s">
        <v>159</v>
      </c>
    </row>
    <row r="62" spans="2:4" ht="13.5" hidden="1">
      <c r="B62" s="163" t="s">
        <v>2321</v>
      </c>
      <c r="D62" s="163" t="s">
        <v>2326</v>
      </c>
    </row>
    <row r="63" spans="2:4" ht="13.5" hidden="1">
      <c r="B63" s="163" t="s">
        <v>2334</v>
      </c>
      <c r="D63" s="163" t="s">
        <v>173</v>
      </c>
    </row>
    <row r="64" spans="2:4" ht="13.5" hidden="1">
      <c r="B64" s="163" t="s">
        <v>2335</v>
      </c>
      <c r="D64" s="163" t="s">
        <v>2338</v>
      </c>
    </row>
    <row r="65" spans="2:6" ht="13.5" hidden="1">
      <c r="B65" s="15" t="s">
        <v>165</v>
      </c>
      <c r="D65" s="15" t="s">
        <v>174</v>
      </c>
      <c r="F65" s="91"/>
    </row>
    <row r="66" spans="2:6" ht="13.5" hidden="1">
      <c r="B66" s="15" t="s">
        <v>166</v>
      </c>
      <c r="D66" s="15" t="s">
        <v>2327</v>
      </c>
      <c r="F66" s="91"/>
    </row>
    <row r="67" spans="2:6" ht="13.5" hidden="1">
      <c r="B67" s="15" t="s">
        <v>167</v>
      </c>
      <c r="D67" s="15" t="s">
        <v>175</v>
      </c>
      <c r="F67" s="91"/>
    </row>
    <row r="68" spans="1:6" ht="13.5" hidden="1">
      <c r="A68" s="15" t="s">
        <v>9</v>
      </c>
      <c r="B68" s="15" t="s">
        <v>2336</v>
      </c>
      <c r="D68" s="15" t="s">
        <v>2337</v>
      </c>
      <c r="F68" s="91"/>
    </row>
    <row r="69" spans="2:4" ht="13.5" hidden="1">
      <c r="B69" s="15" t="s">
        <v>168</v>
      </c>
      <c r="D69" s="15" t="s">
        <v>160</v>
      </c>
    </row>
    <row r="70" spans="2:4" ht="13.5" hidden="1">
      <c r="B70" s="15" t="s">
        <v>169</v>
      </c>
      <c r="D70" s="15" t="s">
        <v>161</v>
      </c>
    </row>
    <row r="71" spans="2:4" ht="13.5" hidden="1">
      <c r="B71" s="15" t="s">
        <v>170</v>
      </c>
      <c r="D71" s="15" t="s">
        <v>162</v>
      </c>
    </row>
    <row r="72" spans="2:4" ht="13.5" hidden="1">
      <c r="B72" s="15" t="s">
        <v>171</v>
      </c>
      <c r="D72" s="15" t="s">
        <v>163</v>
      </c>
    </row>
    <row r="73" ht="13.5" hidden="1"/>
    <row r="74" ht="13.5" hidden="1"/>
    <row r="75" ht="13.5" hidden="1"/>
    <row r="78" ht="13.5">
      <c r="D78" s="18"/>
    </row>
  </sheetData>
  <sheetProtection sheet="1" objects="1" scenarios="1" selectLockedCells="1"/>
  <mergeCells count="10">
    <mergeCell ref="I4:J4"/>
    <mergeCell ref="E4:E5"/>
    <mergeCell ref="G4:H4"/>
    <mergeCell ref="A1:B2"/>
    <mergeCell ref="A4:A5"/>
    <mergeCell ref="C1:F1"/>
    <mergeCell ref="B4:B5"/>
    <mergeCell ref="E2:F2"/>
    <mergeCell ref="C2:D2"/>
    <mergeCell ref="C3:F3"/>
  </mergeCells>
  <conditionalFormatting sqref="I51:I54">
    <cfRule type="expression" priority="1" dxfId="0" stopIfTrue="1">
      <formula>AND(I51&lt;&gt;"",G51=I51)</formula>
    </cfRule>
  </conditionalFormatting>
  <conditionalFormatting sqref="I6:I50">
    <cfRule type="expression" priority="2" dxfId="0" stopIfTrue="1">
      <formula>AND(I6&lt;&gt;"",G6=I6)</formula>
    </cfRule>
    <cfRule type="expression" priority="3" dxfId="0" stopIfTrue="1">
      <formula>AND(VLOOKUP(G6,女種目,4,FALSE)=1,VLOOKUP(I6,女種目,4,FALSE)=1)</formula>
    </cfRule>
  </conditionalFormatting>
  <conditionalFormatting sqref="N6:O55">
    <cfRule type="expression" priority="4" dxfId="0" stopIfTrue="1">
      <formula>AND(N6&lt;&gt;"",OR(G6=N6,I6=N6))</formula>
    </cfRule>
  </conditionalFormatting>
  <conditionalFormatting sqref="D55">
    <cfRule type="expression" priority="5" dxfId="0" stopIfTrue="1">
      <formula>AND(D55&lt;&gt;"",H55=D55)</formula>
    </cfRule>
  </conditionalFormatting>
  <dataValidations count="7">
    <dataValidation type="list" allowBlank="1" showErrorMessage="1" error="エントリーの場合は○をリストから選択してください。３年生は出場できません。" sqref="M6:O50">
      <formula1>IF($E6=3,$P$6,$R$3)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>
      <formula1>OR(AND($B$52&lt;=B6,B6&lt;=$C$52),AND($D$52&lt;=B6,B6&lt;=$E$52))</formula1>
    </dataValidation>
    <dataValidation type="date" operator="greaterThan" allowBlank="1" showInputMessage="1" showErrorMessage="1" error="S年.月.日の型で入力してください。　例）　S62.5.13" sqref="F6:F50">
      <formula1>30407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:H50 J6:L50">
      <formula1>100</formula1>
      <formula2>600000</formula2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O5">
      <formula1>4000</formula1>
      <formula2>53000</formula2>
    </dataValidation>
    <dataValidation type="list" allowBlank="1" showErrorMessage="1" errorTitle="入力を自動的に規制しています。" error="リストから選択してください。学年によってエントリー種目が制限されています。" sqref="G6:G50">
      <formula1>IF($E6=1,$B$56:$B$73,IF($E6=2,$D$56:$D$77,IF($E6=3,$E$56:$E$78,"")))</formula1>
    </dataValidation>
    <dataValidation type="list" allowBlank="1" showErrorMessage="1" errorTitle="入力を自動的に規制しています。" error="リストから選択してください。学年によってエントリー種目が制限されています。" sqref="I6:I50">
      <formula1>IF($G$6="",$A$68,IF($E6=1,$B$67:$B$73,$D$70:$D$76))</formula1>
    </dataValidation>
  </dataValidations>
  <printOptions horizontalCentered="1" verticalCentered="1"/>
  <pageMargins left="0.2755905511811024" right="0.2755905511811024" top="0.5118110236220472" bottom="0.31496062992125984" header="0.5511811023622047" footer="0.5118110236220472"/>
  <pageSetup horizontalDpi="300" verticalDpi="300" orientation="portrait" paperSize="9" scale="1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2"/>
  <sheetViews>
    <sheetView zoomScalePageLayoutView="0" workbookViewId="0" topLeftCell="A1">
      <selection activeCell="A1" sqref="A1:E1012"/>
    </sheetView>
  </sheetViews>
  <sheetFormatPr defaultColWidth="9.00390625" defaultRowHeight="13.5"/>
  <cols>
    <col min="2" max="2" width="11.875" style="0" customWidth="1"/>
    <col min="3" max="3" width="13.25390625" style="0" customWidth="1"/>
    <col min="4" max="4" width="2.50390625" style="0" customWidth="1"/>
    <col min="5" max="5" width="11.875" style="132" customWidth="1"/>
    <col min="13" max="13" width="11.875" style="132" customWidth="1"/>
  </cols>
  <sheetData>
    <row r="1" spans="1:5" ht="13.5">
      <c r="A1">
        <v>1</v>
      </c>
      <c r="B1" s="148" t="s">
        <v>2308</v>
      </c>
      <c r="E1" s="102"/>
    </row>
    <row r="2" spans="1:5" ht="13.5">
      <c r="A2">
        <v>2</v>
      </c>
      <c r="B2" s="148" t="s">
        <v>2308</v>
      </c>
      <c r="E2" s="102"/>
    </row>
    <row r="3" spans="1:5" ht="13.5">
      <c r="A3">
        <v>3</v>
      </c>
      <c r="B3" s="148" t="s">
        <v>2308</v>
      </c>
      <c r="E3" s="102"/>
    </row>
    <row r="4" spans="1:5" ht="13.5">
      <c r="A4">
        <v>4</v>
      </c>
      <c r="B4" s="148" t="s">
        <v>2308</v>
      </c>
      <c r="E4" s="102"/>
    </row>
    <row r="5" spans="1:5" ht="13.5">
      <c r="A5">
        <v>5</v>
      </c>
      <c r="B5" s="148" t="s">
        <v>2308</v>
      </c>
      <c r="E5" s="102"/>
    </row>
    <row r="6" spans="1:5" ht="13.5">
      <c r="A6">
        <v>6</v>
      </c>
      <c r="B6" s="148" t="s">
        <v>2308</v>
      </c>
      <c r="E6" s="102"/>
    </row>
    <row r="7" spans="1:5" ht="13.5">
      <c r="A7">
        <v>7</v>
      </c>
      <c r="B7" s="148" t="s">
        <v>2308</v>
      </c>
      <c r="E7" s="102"/>
    </row>
    <row r="8" spans="1:5" ht="13.5">
      <c r="A8">
        <v>8</v>
      </c>
      <c r="B8" s="148" t="s">
        <v>2308</v>
      </c>
      <c r="E8" s="102"/>
    </row>
    <row r="9" spans="1:5" ht="13.5">
      <c r="A9">
        <v>9</v>
      </c>
      <c r="B9" s="148" t="s">
        <v>2308</v>
      </c>
      <c r="E9" s="102"/>
    </row>
    <row r="10" spans="1:5" ht="13.5">
      <c r="A10">
        <v>10</v>
      </c>
      <c r="B10" s="148" t="s">
        <v>283</v>
      </c>
      <c r="C10" t="s">
        <v>1088</v>
      </c>
      <c r="D10">
        <v>2</v>
      </c>
      <c r="E10" s="102">
        <v>37078</v>
      </c>
    </row>
    <row r="11" spans="1:5" ht="13.5">
      <c r="A11">
        <v>11</v>
      </c>
      <c r="B11" s="148" t="s">
        <v>284</v>
      </c>
      <c r="C11" t="s">
        <v>1089</v>
      </c>
      <c r="D11">
        <v>2</v>
      </c>
      <c r="E11" s="102">
        <v>37092</v>
      </c>
    </row>
    <row r="12" spans="1:5" ht="13.5">
      <c r="A12">
        <v>12</v>
      </c>
      <c r="B12" s="148" t="s">
        <v>285</v>
      </c>
      <c r="C12" t="s">
        <v>1090</v>
      </c>
      <c r="D12">
        <v>2</v>
      </c>
      <c r="E12" s="102">
        <v>37075</v>
      </c>
    </row>
    <row r="13" spans="1:5" ht="13.5">
      <c r="A13">
        <v>13</v>
      </c>
      <c r="B13" s="148" t="s">
        <v>286</v>
      </c>
      <c r="C13" t="s">
        <v>1091</v>
      </c>
      <c r="D13">
        <v>2</v>
      </c>
      <c r="E13" s="102">
        <v>37147</v>
      </c>
    </row>
    <row r="14" spans="1:5" ht="13.5">
      <c r="A14">
        <v>14</v>
      </c>
      <c r="B14" s="148" t="s">
        <v>287</v>
      </c>
      <c r="C14" t="s">
        <v>1092</v>
      </c>
      <c r="D14">
        <v>2</v>
      </c>
      <c r="E14" s="102">
        <v>36998</v>
      </c>
    </row>
    <row r="15" spans="1:5" ht="13.5">
      <c r="A15">
        <v>15</v>
      </c>
      <c r="B15" s="148" t="s">
        <v>288</v>
      </c>
      <c r="C15" t="s">
        <v>1093</v>
      </c>
      <c r="D15">
        <v>2</v>
      </c>
      <c r="E15" s="102">
        <v>37039</v>
      </c>
    </row>
    <row r="16" spans="1:5" ht="13.5">
      <c r="A16">
        <v>16</v>
      </c>
      <c r="B16" s="148" t="s">
        <v>289</v>
      </c>
      <c r="C16" t="s">
        <v>1094</v>
      </c>
      <c r="D16">
        <v>2</v>
      </c>
      <c r="E16" s="102">
        <v>37068</v>
      </c>
    </row>
    <row r="17" spans="1:5" ht="13.5">
      <c r="A17">
        <v>17</v>
      </c>
      <c r="B17" s="148" t="s">
        <v>290</v>
      </c>
      <c r="C17" t="s">
        <v>1095</v>
      </c>
      <c r="D17">
        <v>2</v>
      </c>
      <c r="E17" s="102">
        <v>37198</v>
      </c>
    </row>
    <row r="18" spans="1:5" ht="13.5">
      <c r="A18">
        <v>18</v>
      </c>
      <c r="B18" s="148" t="s">
        <v>291</v>
      </c>
      <c r="C18" t="s">
        <v>1096</v>
      </c>
      <c r="D18">
        <v>2</v>
      </c>
      <c r="E18" s="102">
        <v>37098</v>
      </c>
    </row>
    <row r="19" spans="1:5" ht="13.5">
      <c r="A19">
        <v>19</v>
      </c>
      <c r="B19" s="148" t="s">
        <v>292</v>
      </c>
      <c r="C19" t="s">
        <v>1097</v>
      </c>
      <c r="D19">
        <v>2</v>
      </c>
      <c r="E19" s="102">
        <v>37240</v>
      </c>
    </row>
    <row r="20" spans="1:5" ht="13.5">
      <c r="A20">
        <v>21</v>
      </c>
      <c r="B20" s="148" t="s">
        <v>1098</v>
      </c>
      <c r="C20" t="s">
        <v>1099</v>
      </c>
      <c r="D20">
        <v>1</v>
      </c>
      <c r="E20" s="102">
        <v>37403</v>
      </c>
    </row>
    <row r="21" spans="1:5" ht="13.5">
      <c r="A21">
        <v>22</v>
      </c>
      <c r="B21" s="148" t="s">
        <v>1100</v>
      </c>
      <c r="C21" t="s">
        <v>1101</v>
      </c>
      <c r="D21">
        <v>1</v>
      </c>
      <c r="E21" s="102">
        <v>37411</v>
      </c>
    </row>
    <row r="22" spans="1:5" ht="13.5">
      <c r="A22">
        <v>25</v>
      </c>
      <c r="B22" s="148" t="s">
        <v>1102</v>
      </c>
      <c r="C22" t="s">
        <v>1103</v>
      </c>
      <c r="D22">
        <v>1</v>
      </c>
      <c r="E22" s="102">
        <v>37520</v>
      </c>
    </row>
    <row r="23" spans="1:5" ht="13.5">
      <c r="A23">
        <v>36</v>
      </c>
      <c r="B23" s="148" t="s">
        <v>293</v>
      </c>
      <c r="C23" t="s">
        <v>904</v>
      </c>
      <c r="D23">
        <v>2</v>
      </c>
      <c r="E23" s="102">
        <v>37183</v>
      </c>
    </row>
    <row r="24" spans="1:5" ht="13.5">
      <c r="A24">
        <v>37</v>
      </c>
      <c r="B24" s="148" t="s">
        <v>294</v>
      </c>
      <c r="C24" t="s">
        <v>911</v>
      </c>
      <c r="D24">
        <v>2</v>
      </c>
      <c r="E24" s="102">
        <v>37060</v>
      </c>
    </row>
    <row r="25" spans="1:5" ht="13.5">
      <c r="A25">
        <v>40</v>
      </c>
      <c r="B25" s="148" t="s">
        <v>912</v>
      </c>
      <c r="C25" t="s">
        <v>913</v>
      </c>
      <c r="D25">
        <v>1</v>
      </c>
      <c r="E25" s="102">
        <v>37456</v>
      </c>
    </row>
    <row r="26" spans="1:5" ht="13.5">
      <c r="A26">
        <v>41</v>
      </c>
      <c r="B26" s="148" t="s">
        <v>914</v>
      </c>
      <c r="C26" t="s">
        <v>915</v>
      </c>
      <c r="D26">
        <v>1</v>
      </c>
      <c r="E26" s="102">
        <v>37498</v>
      </c>
    </row>
    <row r="27" spans="1:5" ht="13.5">
      <c r="A27">
        <v>42</v>
      </c>
      <c r="B27" s="148" t="s">
        <v>916</v>
      </c>
      <c r="C27" t="s">
        <v>917</v>
      </c>
      <c r="D27">
        <v>1</v>
      </c>
      <c r="E27" s="102">
        <v>37530</v>
      </c>
    </row>
    <row r="28" spans="1:5" ht="13.5">
      <c r="A28">
        <v>43</v>
      </c>
      <c r="B28" s="148" t="s">
        <v>295</v>
      </c>
      <c r="C28" t="s">
        <v>903</v>
      </c>
      <c r="D28">
        <v>2</v>
      </c>
      <c r="E28" s="102">
        <v>37053</v>
      </c>
    </row>
    <row r="29" spans="1:5" ht="13.5">
      <c r="A29">
        <v>44</v>
      </c>
      <c r="B29" s="148" t="s">
        <v>296</v>
      </c>
      <c r="C29" t="s">
        <v>910</v>
      </c>
      <c r="D29">
        <v>2</v>
      </c>
      <c r="E29" s="102">
        <v>37075</v>
      </c>
    </row>
    <row r="30" spans="1:5" ht="13.5">
      <c r="A30">
        <v>45</v>
      </c>
      <c r="B30" s="148" t="s">
        <v>918</v>
      </c>
      <c r="C30" t="s">
        <v>919</v>
      </c>
      <c r="D30">
        <v>1</v>
      </c>
      <c r="E30" s="102">
        <v>37611</v>
      </c>
    </row>
    <row r="31" spans="1:5" ht="13.5">
      <c r="A31">
        <v>46</v>
      </c>
      <c r="B31" s="148" t="s">
        <v>297</v>
      </c>
      <c r="C31" t="s">
        <v>905</v>
      </c>
      <c r="D31">
        <v>2</v>
      </c>
      <c r="E31" s="102">
        <v>37315</v>
      </c>
    </row>
    <row r="32" spans="1:5" ht="13.5">
      <c r="A32">
        <v>47</v>
      </c>
      <c r="B32" s="148" t="s">
        <v>2308</v>
      </c>
      <c r="E32" s="102"/>
    </row>
    <row r="33" spans="1:5" ht="13.5">
      <c r="A33">
        <v>48</v>
      </c>
      <c r="B33" s="148" t="s">
        <v>298</v>
      </c>
      <c r="C33" t="s">
        <v>908</v>
      </c>
      <c r="D33">
        <v>2</v>
      </c>
      <c r="E33" s="102">
        <v>37044</v>
      </c>
    </row>
    <row r="34" spans="1:5" ht="13.5">
      <c r="A34">
        <v>49</v>
      </c>
      <c r="B34" s="148" t="s">
        <v>299</v>
      </c>
      <c r="C34" t="s">
        <v>906</v>
      </c>
      <c r="D34">
        <v>2</v>
      </c>
      <c r="E34" s="102">
        <v>37164</v>
      </c>
    </row>
    <row r="35" spans="1:5" ht="13.5">
      <c r="A35">
        <v>50</v>
      </c>
      <c r="B35" s="148" t="s">
        <v>2308</v>
      </c>
      <c r="E35" s="102"/>
    </row>
    <row r="36" spans="1:5" ht="13.5">
      <c r="A36">
        <v>51</v>
      </c>
      <c r="B36" s="148" t="s">
        <v>2308</v>
      </c>
      <c r="E36" s="102"/>
    </row>
    <row r="37" spans="1:5" ht="13.5">
      <c r="A37">
        <v>52</v>
      </c>
      <c r="B37" s="148" t="s">
        <v>2308</v>
      </c>
      <c r="E37" s="102"/>
    </row>
    <row r="38" spans="1:5" ht="13.5">
      <c r="A38">
        <v>55</v>
      </c>
      <c r="B38" s="148" t="s">
        <v>176</v>
      </c>
      <c r="C38" t="s">
        <v>900</v>
      </c>
      <c r="D38">
        <v>2</v>
      </c>
      <c r="E38" s="102">
        <v>37200</v>
      </c>
    </row>
    <row r="39" spans="1:5" ht="13.5">
      <c r="A39">
        <v>56</v>
      </c>
      <c r="B39" s="148" t="s">
        <v>2308</v>
      </c>
      <c r="E39" s="102"/>
    </row>
    <row r="40" spans="1:5" ht="13.5">
      <c r="A40">
        <v>57</v>
      </c>
      <c r="B40" s="148" t="s">
        <v>177</v>
      </c>
      <c r="C40" t="s">
        <v>901</v>
      </c>
      <c r="D40">
        <v>2</v>
      </c>
      <c r="E40" s="102">
        <v>37069</v>
      </c>
    </row>
    <row r="41" spans="1:5" ht="13.5">
      <c r="A41">
        <v>58</v>
      </c>
      <c r="B41" s="148" t="s">
        <v>178</v>
      </c>
      <c r="C41" t="s">
        <v>902</v>
      </c>
      <c r="D41">
        <v>2</v>
      </c>
      <c r="E41" s="102">
        <v>37208</v>
      </c>
    </row>
    <row r="42" spans="1:5" ht="13.5">
      <c r="A42">
        <v>59</v>
      </c>
      <c r="B42" s="148" t="s">
        <v>300</v>
      </c>
      <c r="C42" t="s">
        <v>907</v>
      </c>
      <c r="D42">
        <v>2</v>
      </c>
      <c r="E42" s="102">
        <v>37336</v>
      </c>
    </row>
    <row r="43" spans="1:5" ht="13.5">
      <c r="A43">
        <v>60</v>
      </c>
      <c r="B43" s="148" t="s">
        <v>301</v>
      </c>
      <c r="C43" t="s">
        <v>909</v>
      </c>
      <c r="D43">
        <v>2</v>
      </c>
      <c r="E43" s="102">
        <v>37211</v>
      </c>
    </row>
    <row r="44" spans="1:5" ht="13.5">
      <c r="A44">
        <v>62</v>
      </c>
      <c r="B44" s="148" t="s">
        <v>2308</v>
      </c>
      <c r="E44" s="102"/>
    </row>
    <row r="45" spans="1:5" ht="13.5">
      <c r="A45">
        <v>63</v>
      </c>
      <c r="B45" s="148" t="s">
        <v>2308</v>
      </c>
      <c r="E45" s="102"/>
    </row>
    <row r="46" spans="1:5" ht="13.5">
      <c r="A46">
        <v>65</v>
      </c>
      <c r="B46" s="148" t="s">
        <v>795</v>
      </c>
      <c r="C46" t="s">
        <v>796</v>
      </c>
      <c r="D46">
        <v>1</v>
      </c>
      <c r="E46" s="102">
        <v>37421</v>
      </c>
    </row>
    <row r="47" spans="1:5" ht="13.5">
      <c r="A47">
        <v>69</v>
      </c>
      <c r="B47" s="148" t="s">
        <v>2308</v>
      </c>
      <c r="E47" s="102"/>
    </row>
    <row r="48" spans="1:5" ht="13.5">
      <c r="A48">
        <v>70</v>
      </c>
      <c r="B48" s="148" t="s">
        <v>2308</v>
      </c>
      <c r="E48" s="102"/>
    </row>
    <row r="49" spans="1:5" ht="13.5">
      <c r="A49">
        <v>71</v>
      </c>
      <c r="B49" s="148" t="s">
        <v>1389</v>
      </c>
      <c r="C49" t="s">
        <v>1390</v>
      </c>
      <c r="D49">
        <v>1</v>
      </c>
      <c r="E49" s="102">
        <v>37548</v>
      </c>
    </row>
    <row r="50" spans="1:5" ht="13.5">
      <c r="A50">
        <v>73</v>
      </c>
      <c r="B50" s="148" t="s">
        <v>1381</v>
      </c>
      <c r="C50" t="s">
        <v>1382</v>
      </c>
      <c r="D50">
        <v>1</v>
      </c>
      <c r="E50" s="102">
        <v>37430</v>
      </c>
    </row>
    <row r="51" spans="1:5" ht="13.5">
      <c r="A51">
        <v>74</v>
      </c>
      <c r="B51" s="148" t="s">
        <v>2308</v>
      </c>
      <c r="E51" s="102"/>
    </row>
    <row r="52" spans="1:5" ht="13.5">
      <c r="A52">
        <v>75</v>
      </c>
      <c r="B52" s="148" t="s">
        <v>302</v>
      </c>
      <c r="C52" t="s">
        <v>1394</v>
      </c>
      <c r="D52">
        <v>2</v>
      </c>
      <c r="E52" s="102">
        <v>37138</v>
      </c>
    </row>
    <row r="53" spans="1:5" ht="13.5">
      <c r="A53">
        <v>76</v>
      </c>
      <c r="B53" s="148" t="s">
        <v>1377</v>
      </c>
      <c r="C53" t="s">
        <v>1378</v>
      </c>
      <c r="D53">
        <v>1</v>
      </c>
      <c r="E53" s="102">
        <v>37676</v>
      </c>
    </row>
    <row r="54" spans="1:5" ht="13.5">
      <c r="A54">
        <v>77</v>
      </c>
      <c r="B54" s="148" t="s">
        <v>1395</v>
      </c>
      <c r="C54" t="s">
        <v>1396</v>
      </c>
      <c r="D54">
        <v>1</v>
      </c>
      <c r="E54" s="102">
        <v>37413</v>
      </c>
    </row>
    <row r="55" spans="1:5" ht="13.5">
      <c r="A55">
        <v>78</v>
      </c>
      <c r="B55" s="148" t="s">
        <v>2308</v>
      </c>
      <c r="E55" s="102"/>
    </row>
    <row r="56" spans="1:5" ht="13.5">
      <c r="A56">
        <v>79</v>
      </c>
      <c r="B56" s="148" t="s">
        <v>1383</v>
      </c>
      <c r="C56" t="s">
        <v>1384</v>
      </c>
      <c r="D56">
        <v>1</v>
      </c>
      <c r="E56" s="102">
        <v>37507</v>
      </c>
    </row>
    <row r="57" spans="1:5" ht="13.5">
      <c r="A57">
        <v>93</v>
      </c>
      <c r="B57" s="148" t="s">
        <v>1385</v>
      </c>
      <c r="C57" t="s">
        <v>1386</v>
      </c>
      <c r="D57">
        <v>1</v>
      </c>
      <c r="E57" s="102">
        <v>37373</v>
      </c>
    </row>
    <row r="58" spans="1:5" ht="13.5">
      <c r="A58">
        <v>94</v>
      </c>
      <c r="B58" s="148" t="s">
        <v>1387</v>
      </c>
      <c r="C58" t="s">
        <v>1388</v>
      </c>
      <c r="D58">
        <v>1</v>
      </c>
      <c r="E58" s="102">
        <v>37358</v>
      </c>
    </row>
    <row r="59" spans="1:5" ht="13.5">
      <c r="A59">
        <v>95</v>
      </c>
      <c r="B59" s="148" t="s">
        <v>303</v>
      </c>
      <c r="C59" t="s">
        <v>1393</v>
      </c>
      <c r="D59">
        <v>2</v>
      </c>
      <c r="E59" s="102">
        <v>37173</v>
      </c>
    </row>
    <row r="60" spans="1:5" ht="13.5">
      <c r="A60">
        <v>96</v>
      </c>
      <c r="B60" s="148" t="s">
        <v>1391</v>
      </c>
      <c r="C60" t="s">
        <v>1392</v>
      </c>
      <c r="D60">
        <v>1</v>
      </c>
      <c r="E60" s="102">
        <v>37393</v>
      </c>
    </row>
    <row r="61" spans="1:5" ht="13.5">
      <c r="A61">
        <v>100</v>
      </c>
      <c r="B61" s="148" t="s">
        <v>1379</v>
      </c>
      <c r="C61" t="s">
        <v>1380</v>
      </c>
      <c r="D61">
        <v>1</v>
      </c>
      <c r="E61" s="102">
        <v>37524</v>
      </c>
    </row>
    <row r="62" spans="1:5" ht="13.5">
      <c r="A62">
        <v>101</v>
      </c>
      <c r="B62" s="148" t="s">
        <v>2308</v>
      </c>
      <c r="E62" s="102"/>
    </row>
    <row r="63" spans="1:5" ht="13.5">
      <c r="A63">
        <v>118</v>
      </c>
      <c r="B63" s="148" t="s">
        <v>2308</v>
      </c>
      <c r="E63" s="102"/>
    </row>
    <row r="64" spans="1:5" ht="13.5">
      <c r="A64">
        <v>119</v>
      </c>
      <c r="B64" s="148" t="s">
        <v>2308</v>
      </c>
      <c r="E64" s="102"/>
    </row>
    <row r="65" spans="1:5" ht="13.5">
      <c r="A65">
        <v>120</v>
      </c>
      <c r="B65" s="148" t="s">
        <v>2308</v>
      </c>
      <c r="E65" s="102"/>
    </row>
    <row r="66" spans="1:5" ht="13.5">
      <c r="A66">
        <v>121</v>
      </c>
      <c r="B66" s="148" t="s">
        <v>2308</v>
      </c>
      <c r="E66" s="102"/>
    </row>
    <row r="67" spans="1:5" ht="13.5">
      <c r="A67">
        <v>122</v>
      </c>
      <c r="B67" s="148" t="s">
        <v>2308</v>
      </c>
      <c r="E67" s="102"/>
    </row>
    <row r="68" spans="1:5" ht="13.5">
      <c r="A68">
        <v>124</v>
      </c>
      <c r="B68" s="148" t="s">
        <v>2308</v>
      </c>
      <c r="E68" s="102"/>
    </row>
    <row r="69" spans="1:5" ht="13.5">
      <c r="A69">
        <v>125</v>
      </c>
      <c r="B69" s="148" t="s">
        <v>2308</v>
      </c>
      <c r="E69" s="102"/>
    </row>
    <row r="70" spans="1:5" ht="13.5">
      <c r="A70">
        <v>126</v>
      </c>
      <c r="B70" s="148" t="s">
        <v>1199</v>
      </c>
      <c r="C70" t="s">
        <v>1200</v>
      </c>
      <c r="D70">
        <v>2</v>
      </c>
      <c r="E70" s="102">
        <v>37016</v>
      </c>
    </row>
    <row r="71" spans="1:5" ht="13.5">
      <c r="A71">
        <v>127</v>
      </c>
      <c r="B71" s="148" t="s">
        <v>1201</v>
      </c>
      <c r="C71" t="s">
        <v>1202</v>
      </c>
      <c r="D71">
        <v>2</v>
      </c>
      <c r="E71" s="102">
        <v>37064</v>
      </c>
    </row>
    <row r="72" spans="1:5" ht="13.5">
      <c r="A72">
        <v>128</v>
      </c>
      <c r="B72" s="148" t="s">
        <v>1203</v>
      </c>
      <c r="C72" t="s">
        <v>1204</v>
      </c>
      <c r="D72">
        <v>2</v>
      </c>
      <c r="E72" s="102">
        <v>37208</v>
      </c>
    </row>
    <row r="73" spans="1:5" ht="13.5">
      <c r="A73">
        <v>129</v>
      </c>
      <c r="B73" s="148" t="s">
        <v>1205</v>
      </c>
      <c r="C73" t="s">
        <v>1206</v>
      </c>
      <c r="D73">
        <v>2</v>
      </c>
      <c r="E73" s="102">
        <v>37189</v>
      </c>
    </row>
    <row r="74" spans="1:5" ht="13.5">
      <c r="A74">
        <v>130</v>
      </c>
      <c r="B74" s="148" t="s">
        <v>1207</v>
      </c>
      <c r="C74" t="s">
        <v>1208</v>
      </c>
      <c r="D74">
        <v>2</v>
      </c>
      <c r="E74" s="102">
        <v>37260</v>
      </c>
    </row>
    <row r="75" spans="1:5" ht="13.5">
      <c r="A75">
        <v>131</v>
      </c>
      <c r="B75" s="148" t="s">
        <v>1209</v>
      </c>
      <c r="C75" t="s">
        <v>1210</v>
      </c>
      <c r="D75">
        <v>2</v>
      </c>
      <c r="E75" s="102">
        <v>37094</v>
      </c>
    </row>
    <row r="76" spans="1:5" ht="13.5">
      <c r="A76">
        <v>132</v>
      </c>
      <c r="B76" s="148" t="s">
        <v>1211</v>
      </c>
      <c r="C76" t="s">
        <v>1212</v>
      </c>
      <c r="D76">
        <v>2</v>
      </c>
      <c r="E76" s="102">
        <v>37183</v>
      </c>
    </row>
    <row r="77" spans="1:5" ht="13.5">
      <c r="A77">
        <v>133</v>
      </c>
      <c r="B77" s="148" t="s">
        <v>1213</v>
      </c>
      <c r="C77" t="s">
        <v>1214</v>
      </c>
      <c r="D77">
        <v>2</v>
      </c>
      <c r="E77" s="102">
        <v>37247</v>
      </c>
    </row>
    <row r="78" spans="1:5" ht="13.5">
      <c r="A78">
        <v>134</v>
      </c>
      <c r="B78" s="148" t="s">
        <v>1215</v>
      </c>
      <c r="C78" t="s">
        <v>1216</v>
      </c>
      <c r="D78">
        <v>1</v>
      </c>
      <c r="E78" s="102">
        <v>37348</v>
      </c>
    </row>
    <row r="79" spans="1:5" ht="13.5">
      <c r="A79">
        <v>135</v>
      </c>
      <c r="B79" s="148" t="s">
        <v>1217</v>
      </c>
      <c r="C79" t="s">
        <v>1218</v>
      </c>
      <c r="D79">
        <v>1</v>
      </c>
      <c r="E79" s="102">
        <v>37663</v>
      </c>
    </row>
    <row r="80" spans="1:5" ht="13.5">
      <c r="A80">
        <v>136</v>
      </c>
      <c r="B80" s="148" t="s">
        <v>1219</v>
      </c>
      <c r="C80" t="s">
        <v>1220</v>
      </c>
      <c r="D80">
        <v>1</v>
      </c>
      <c r="E80" s="102">
        <v>37353</v>
      </c>
    </row>
    <row r="81" spans="1:5" ht="13.5">
      <c r="A81">
        <v>137</v>
      </c>
      <c r="B81" s="148" t="s">
        <v>1221</v>
      </c>
      <c r="C81" t="s">
        <v>1222</v>
      </c>
      <c r="D81">
        <v>1</v>
      </c>
      <c r="E81" s="102">
        <v>37536</v>
      </c>
    </row>
    <row r="82" spans="1:5" ht="13.5">
      <c r="A82">
        <v>150</v>
      </c>
      <c r="B82" s="148" t="s">
        <v>1223</v>
      </c>
      <c r="C82" t="s">
        <v>1224</v>
      </c>
      <c r="D82">
        <v>2</v>
      </c>
      <c r="E82" s="102">
        <v>37207</v>
      </c>
    </row>
    <row r="83" spans="1:5" ht="13.5">
      <c r="A83">
        <v>151</v>
      </c>
      <c r="B83" s="148" t="s">
        <v>1225</v>
      </c>
      <c r="C83" t="s">
        <v>1226</v>
      </c>
      <c r="D83">
        <v>2</v>
      </c>
      <c r="E83" s="102">
        <v>37326</v>
      </c>
    </row>
    <row r="84" spans="1:5" ht="13.5">
      <c r="A84">
        <v>152</v>
      </c>
      <c r="B84" s="148" t="s">
        <v>1227</v>
      </c>
      <c r="C84" t="s">
        <v>1228</v>
      </c>
      <c r="D84">
        <v>2</v>
      </c>
      <c r="E84" s="102">
        <v>37109</v>
      </c>
    </row>
    <row r="85" spans="1:5" ht="13.5">
      <c r="A85">
        <v>153</v>
      </c>
      <c r="B85" s="148" t="s">
        <v>1229</v>
      </c>
      <c r="C85" t="s">
        <v>1230</v>
      </c>
      <c r="D85">
        <v>2</v>
      </c>
      <c r="E85" s="102">
        <v>37015</v>
      </c>
    </row>
    <row r="86" spans="1:5" ht="13.5">
      <c r="A86">
        <v>154</v>
      </c>
      <c r="B86" s="148" t="s">
        <v>1231</v>
      </c>
      <c r="C86" t="s">
        <v>1232</v>
      </c>
      <c r="D86">
        <v>2</v>
      </c>
      <c r="E86" s="102">
        <v>37159</v>
      </c>
    </row>
    <row r="87" spans="1:5" ht="13.5">
      <c r="A87">
        <v>155</v>
      </c>
      <c r="B87" s="148" t="s">
        <v>1233</v>
      </c>
      <c r="C87" t="s">
        <v>1234</v>
      </c>
      <c r="D87">
        <v>2</v>
      </c>
      <c r="E87" s="102">
        <v>37214</v>
      </c>
    </row>
    <row r="88" spans="1:5" ht="13.5">
      <c r="A88">
        <v>156</v>
      </c>
      <c r="B88" s="148" t="s">
        <v>1235</v>
      </c>
      <c r="C88" t="s">
        <v>1236</v>
      </c>
      <c r="D88">
        <v>2</v>
      </c>
      <c r="E88" s="102">
        <v>37006</v>
      </c>
    </row>
    <row r="89" spans="1:5" ht="13.5">
      <c r="A89">
        <v>157</v>
      </c>
      <c r="B89" s="148" t="s">
        <v>1237</v>
      </c>
      <c r="C89" t="s">
        <v>1238</v>
      </c>
      <c r="D89">
        <v>2</v>
      </c>
      <c r="E89" s="102">
        <v>37292</v>
      </c>
    </row>
    <row r="90" spans="1:5" ht="13.5">
      <c r="A90">
        <v>158</v>
      </c>
      <c r="B90" s="148" t="s">
        <v>1239</v>
      </c>
      <c r="C90" t="s">
        <v>1240</v>
      </c>
      <c r="D90">
        <v>2</v>
      </c>
      <c r="E90" s="102">
        <v>37186</v>
      </c>
    </row>
    <row r="91" spans="1:5" ht="13.5">
      <c r="A91">
        <v>159</v>
      </c>
      <c r="B91" s="148" t="s">
        <v>1241</v>
      </c>
      <c r="C91" t="s">
        <v>1242</v>
      </c>
      <c r="D91">
        <v>2</v>
      </c>
      <c r="E91" s="102">
        <v>37022</v>
      </c>
    </row>
    <row r="92" spans="1:5" ht="13.5">
      <c r="A92">
        <v>160</v>
      </c>
      <c r="B92" s="148" t="s">
        <v>1243</v>
      </c>
      <c r="C92" t="s">
        <v>1244</v>
      </c>
      <c r="D92">
        <v>2</v>
      </c>
      <c r="E92" s="102">
        <v>37285</v>
      </c>
    </row>
    <row r="93" spans="1:5" ht="13.5">
      <c r="A93">
        <v>161</v>
      </c>
      <c r="B93" s="148" t="s">
        <v>1245</v>
      </c>
      <c r="C93" t="s">
        <v>1246</v>
      </c>
      <c r="D93">
        <v>1</v>
      </c>
      <c r="E93" s="102">
        <v>37433</v>
      </c>
    </row>
    <row r="94" spans="1:5" ht="13.5">
      <c r="A94">
        <v>162</v>
      </c>
      <c r="B94" s="148" t="s">
        <v>1247</v>
      </c>
      <c r="C94" t="s">
        <v>1248</v>
      </c>
      <c r="D94">
        <v>1</v>
      </c>
      <c r="E94" s="102">
        <v>37538</v>
      </c>
    </row>
    <row r="95" spans="1:5" ht="13.5">
      <c r="A95">
        <v>163</v>
      </c>
      <c r="B95" s="148" t="s">
        <v>1249</v>
      </c>
      <c r="C95" t="s">
        <v>1250</v>
      </c>
      <c r="D95">
        <v>1</v>
      </c>
      <c r="E95" s="102">
        <v>37449</v>
      </c>
    </row>
    <row r="96" spans="1:5" ht="13.5">
      <c r="A96">
        <v>164</v>
      </c>
      <c r="B96" s="148" t="s">
        <v>1251</v>
      </c>
      <c r="C96" t="s">
        <v>1252</v>
      </c>
      <c r="D96">
        <v>1</v>
      </c>
      <c r="E96" s="102">
        <v>37384</v>
      </c>
    </row>
    <row r="97" spans="1:5" ht="13.5">
      <c r="A97">
        <v>165</v>
      </c>
      <c r="B97" s="148" t="s">
        <v>1253</v>
      </c>
      <c r="C97" t="s">
        <v>1254</v>
      </c>
      <c r="D97">
        <v>1</v>
      </c>
      <c r="E97" s="102">
        <v>37655</v>
      </c>
    </row>
    <row r="98" spans="1:5" ht="13.5">
      <c r="A98">
        <v>166</v>
      </c>
      <c r="B98" s="148" t="s">
        <v>1255</v>
      </c>
      <c r="C98" t="s">
        <v>1256</v>
      </c>
      <c r="D98">
        <v>1</v>
      </c>
      <c r="E98" s="102">
        <v>37358</v>
      </c>
    </row>
    <row r="99" spans="1:5" ht="13.5">
      <c r="A99">
        <v>167</v>
      </c>
      <c r="B99" s="148" t="s">
        <v>1257</v>
      </c>
      <c r="C99" t="s">
        <v>1258</v>
      </c>
      <c r="D99">
        <v>1</v>
      </c>
      <c r="E99" s="102">
        <v>37397</v>
      </c>
    </row>
    <row r="100" spans="1:5" ht="13.5">
      <c r="A100">
        <v>169</v>
      </c>
      <c r="B100" s="148" t="s">
        <v>2308</v>
      </c>
      <c r="E100" s="102"/>
    </row>
    <row r="101" spans="1:5" ht="13.5">
      <c r="A101">
        <v>170</v>
      </c>
      <c r="B101" s="148" t="s">
        <v>2308</v>
      </c>
      <c r="E101" s="102"/>
    </row>
    <row r="102" spans="1:5" ht="13.5">
      <c r="A102">
        <v>171</v>
      </c>
      <c r="B102" s="148" t="s">
        <v>2308</v>
      </c>
      <c r="E102" s="102"/>
    </row>
    <row r="103" spans="1:5" ht="13.5">
      <c r="A103">
        <v>172</v>
      </c>
      <c r="B103" s="148" t="s">
        <v>2308</v>
      </c>
      <c r="E103" s="102"/>
    </row>
    <row r="104" spans="1:5" ht="13.5">
      <c r="A104">
        <v>173</v>
      </c>
      <c r="B104" s="148" t="s">
        <v>2308</v>
      </c>
      <c r="E104" s="102"/>
    </row>
    <row r="105" spans="1:5" ht="13.5">
      <c r="A105">
        <v>174</v>
      </c>
      <c r="B105" s="148" t="s">
        <v>2308</v>
      </c>
      <c r="E105" s="102"/>
    </row>
    <row r="106" spans="1:5" ht="13.5">
      <c r="A106">
        <v>175</v>
      </c>
      <c r="B106" s="148" t="s">
        <v>2308</v>
      </c>
      <c r="E106" s="102"/>
    </row>
    <row r="107" spans="1:5" ht="13.5">
      <c r="A107">
        <v>189</v>
      </c>
      <c r="B107" s="148" t="s">
        <v>2308</v>
      </c>
      <c r="E107" s="102"/>
    </row>
    <row r="108" spans="1:5" ht="13.5">
      <c r="A108">
        <v>190</v>
      </c>
      <c r="B108" s="148" t="s">
        <v>2308</v>
      </c>
      <c r="E108" s="102"/>
    </row>
    <row r="109" spans="1:5" ht="13.5">
      <c r="A109">
        <v>191</v>
      </c>
      <c r="B109" s="148" t="s">
        <v>2308</v>
      </c>
      <c r="E109" s="102"/>
    </row>
    <row r="110" spans="1:5" ht="13.5">
      <c r="A110">
        <v>192</v>
      </c>
      <c r="B110" s="148" t="s">
        <v>2308</v>
      </c>
      <c r="E110" s="102"/>
    </row>
    <row r="111" spans="1:5" ht="13.5">
      <c r="A111">
        <v>193</v>
      </c>
      <c r="B111" s="148" t="s">
        <v>304</v>
      </c>
      <c r="C111" t="s">
        <v>773</v>
      </c>
      <c r="D111">
        <v>1</v>
      </c>
      <c r="E111" s="102">
        <v>37476</v>
      </c>
    </row>
    <row r="112" spans="1:5" ht="13.5">
      <c r="A112">
        <v>194</v>
      </c>
      <c r="B112" s="148" t="s">
        <v>774</v>
      </c>
      <c r="C112" t="s">
        <v>775</v>
      </c>
      <c r="D112">
        <v>1</v>
      </c>
      <c r="E112" s="102">
        <v>37450</v>
      </c>
    </row>
    <row r="113" spans="1:5" ht="13.5">
      <c r="A113">
        <v>195</v>
      </c>
      <c r="B113" s="148" t="s">
        <v>776</v>
      </c>
      <c r="C113" t="s">
        <v>777</v>
      </c>
      <c r="D113">
        <v>1</v>
      </c>
      <c r="E113" s="102">
        <v>37432</v>
      </c>
    </row>
    <row r="114" spans="1:5" ht="13.5">
      <c r="A114">
        <v>196</v>
      </c>
      <c r="B114" s="148" t="s">
        <v>778</v>
      </c>
      <c r="C114" t="s">
        <v>779</v>
      </c>
      <c r="D114">
        <v>1</v>
      </c>
      <c r="E114" s="102">
        <v>37683</v>
      </c>
    </row>
    <row r="115" spans="1:5" ht="13.5">
      <c r="A115">
        <v>197</v>
      </c>
      <c r="B115" s="148" t="s">
        <v>305</v>
      </c>
      <c r="C115" t="s">
        <v>780</v>
      </c>
      <c r="D115">
        <v>1</v>
      </c>
      <c r="E115" s="102">
        <v>37401</v>
      </c>
    </row>
    <row r="116" spans="1:5" ht="13.5">
      <c r="A116">
        <v>198</v>
      </c>
      <c r="B116" s="148" t="s">
        <v>781</v>
      </c>
      <c r="C116" t="s">
        <v>782</v>
      </c>
      <c r="D116">
        <v>1</v>
      </c>
      <c r="E116" s="102">
        <v>37380</v>
      </c>
    </row>
    <row r="117" spans="1:5" ht="13.5">
      <c r="A117">
        <v>206</v>
      </c>
      <c r="B117" s="148" t="s">
        <v>573</v>
      </c>
      <c r="C117" t="s">
        <v>574</v>
      </c>
      <c r="D117">
        <v>2</v>
      </c>
      <c r="E117" s="102">
        <v>37084</v>
      </c>
    </row>
    <row r="118" spans="1:5" ht="13.5">
      <c r="A118">
        <v>207</v>
      </c>
      <c r="B118" s="148" t="s">
        <v>575</v>
      </c>
      <c r="C118" t="s">
        <v>576</v>
      </c>
      <c r="D118">
        <v>2</v>
      </c>
      <c r="E118" s="102">
        <v>37305</v>
      </c>
    </row>
    <row r="119" spans="1:5" ht="13.5">
      <c r="A119">
        <v>208</v>
      </c>
      <c r="B119" s="148" t="s">
        <v>577</v>
      </c>
      <c r="C119" t="s">
        <v>578</v>
      </c>
      <c r="D119">
        <v>2</v>
      </c>
      <c r="E119" s="102">
        <v>37343</v>
      </c>
    </row>
    <row r="120" spans="1:5" ht="13.5">
      <c r="A120">
        <v>213</v>
      </c>
      <c r="B120" s="148" t="s">
        <v>579</v>
      </c>
      <c r="C120" t="s">
        <v>580</v>
      </c>
      <c r="D120">
        <v>1</v>
      </c>
      <c r="E120" s="102">
        <v>37718</v>
      </c>
    </row>
    <row r="121" spans="1:5" ht="13.5">
      <c r="A121">
        <v>216</v>
      </c>
      <c r="B121" s="148" t="s">
        <v>860</v>
      </c>
      <c r="C121" t="s">
        <v>861</v>
      </c>
      <c r="D121">
        <v>2</v>
      </c>
      <c r="E121" s="102">
        <v>37054</v>
      </c>
    </row>
    <row r="122" spans="1:5" ht="13.5">
      <c r="A122">
        <v>218</v>
      </c>
      <c r="B122" s="148" t="s">
        <v>862</v>
      </c>
      <c r="C122" t="s">
        <v>863</v>
      </c>
      <c r="D122">
        <v>2</v>
      </c>
      <c r="E122" s="102">
        <v>37031</v>
      </c>
    </row>
    <row r="123" spans="1:5" ht="13.5">
      <c r="A123">
        <v>219</v>
      </c>
      <c r="B123" s="148" t="s">
        <v>864</v>
      </c>
      <c r="C123" t="s">
        <v>865</v>
      </c>
      <c r="D123">
        <v>2</v>
      </c>
      <c r="E123" s="102">
        <v>36994</v>
      </c>
    </row>
    <row r="124" spans="1:5" ht="13.5">
      <c r="A124">
        <v>221</v>
      </c>
      <c r="B124" s="148" t="s">
        <v>866</v>
      </c>
      <c r="C124" t="s">
        <v>867</v>
      </c>
      <c r="D124">
        <v>1</v>
      </c>
      <c r="E124" s="102">
        <v>37350</v>
      </c>
    </row>
    <row r="125" spans="1:5" ht="13.5">
      <c r="A125">
        <v>222</v>
      </c>
      <c r="B125" s="148" t="s">
        <v>868</v>
      </c>
      <c r="C125" t="s">
        <v>869</v>
      </c>
      <c r="D125">
        <v>1</v>
      </c>
      <c r="E125" s="102">
        <v>37468</v>
      </c>
    </row>
    <row r="126" spans="1:5" ht="13.5">
      <c r="A126">
        <v>223</v>
      </c>
      <c r="B126" s="148" t="s">
        <v>870</v>
      </c>
      <c r="C126" t="s">
        <v>871</v>
      </c>
      <c r="D126">
        <v>1</v>
      </c>
      <c r="E126" s="102">
        <v>37421</v>
      </c>
    </row>
    <row r="127" spans="1:5" ht="13.5">
      <c r="A127">
        <v>224</v>
      </c>
      <c r="B127" s="148" t="s">
        <v>872</v>
      </c>
      <c r="C127" t="s">
        <v>873</v>
      </c>
      <c r="D127">
        <v>1</v>
      </c>
      <c r="E127" s="102">
        <v>37471</v>
      </c>
    </row>
    <row r="128" spans="1:5" ht="13.5">
      <c r="A128">
        <v>225</v>
      </c>
      <c r="B128" s="148" t="s">
        <v>874</v>
      </c>
      <c r="C128" t="s">
        <v>875</v>
      </c>
      <c r="D128">
        <v>1</v>
      </c>
      <c r="E128" s="102">
        <v>37459</v>
      </c>
    </row>
    <row r="129" spans="1:5" ht="13.5">
      <c r="A129">
        <v>226</v>
      </c>
      <c r="B129" s="148" t="s">
        <v>876</v>
      </c>
      <c r="C129" t="s">
        <v>877</v>
      </c>
      <c r="D129">
        <v>1</v>
      </c>
      <c r="E129" s="102">
        <v>37688</v>
      </c>
    </row>
    <row r="130" spans="1:5" ht="13.5">
      <c r="A130">
        <v>227</v>
      </c>
      <c r="B130" s="148" t="s">
        <v>878</v>
      </c>
      <c r="C130" t="s">
        <v>879</v>
      </c>
      <c r="D130">
        <v>1</v>
      </c>
      <c r="E130" s="102">
        <v>37657</v>
      </c>
    </row>
    <row r="131" spans="1:5" ht="13.5">
      <c r="A131">
        <v>231</v>
      </c>
      <c r="B131" s="148" t="s">
        <v>2308</v>
      </c>
      <c r="E131" s="102"/>
    </row>
    <row r="132" spans="1:5" ht="13.5">
      <c r="A132">
        <v>232</v>
      </c>
      <c r="B132" s="148" t="s">
        <v>2308</v>
      </c>
      <c r="E132" s="102"/>
    </row>
    <row r="133" spans="1:5" ht="13.5">
      <c r="A133">
        <v>233</v>
      </c>
      <c r="B133" s="148" t="s">
        <v>2308</v>
      </c>
      <c r="E133" s="102"/>
    </row>
    <row r="134" spans="1:5" ht="13.5">
      <c r="A134">
        <v>234</v>
      </c>
      <c r="B134" s="148" t="s">
        <v>2308</v>
      </c>
      <c r="E134" s="102"/>
    </row>
    <row r="135" spans="1:5" ht="13.5">
      <c r="A135">
        <v>235</v>
      </c>
      <c r="B135" s="148" t="s">
        <v>2308</v>
      </c>
      <c r="E135" s="102"/>
    </row>
    <row r="136" spans="1:5" ht="13.5">
      <c r="A136">
        <v>237</v>
      </c>
      <c r="B136" s="148" t="s">
        <v>2308</v>
      </c>
      <c r="E136" s="102"/>
    </row>
    <row r="137" spans="1:5" ht="13.5">
      <c r="A137">
        <v>239</v>
      </c>
      <c r="B137" s="148" t="s">
        <v>2308</v>
      </c>
      <c r="E137" s="102"/>
    </row>
    <row r="138" spans="1:5" ht="13.5">
      <c r="A138">
        <v>240</v>
      </c>
      <c r="B138" s="148" t="s">
        <v>850</v>
      </c>
      <c r="C138" t="s">
        <v>851</v>
      </c>
      <c r="D138">
        <v>2</v>
      </c>
      <c r="E138" s="102">
        <v>36987</v>
      </c>
    </row>
    <row r="139" spans="1:5" ht="13.5">
      <c r="A139">
        <v>241</v>
      </c>
      <c r="B139" s="148" t="s">
        <v>852</v>
      </c>
      <c r="C139" t="s">
        <v>853</v>
      </c>
      <c r="D139">
        <v>2</v>
      </c>
      <c r="E139" s="102">
        <v>37237</v>
      </c>
    </row>
    <row r="140" spans="1:5" ht="13.5">
      <c r="A140">
        <v>242</v>
      </c>
      <c r="B140" s="148" t="s">
        <v>854</v>
      </c>
      <c r="C140" t="s">
        <v>855</v>
      </c>
      <c r="D140">
        <v>2</v>
      </c>
      <c r="E140" s="102">
        <v>37244</v>
      </c>
    </row>
    <row r="141" spans="1:5" ht="13.5">
      <c r="A141">
        <v>243</v>
      </c>
      <c r="B141" s="148" t="s">
        <v>856</v>
      </c>
      <c r="C141" t="s">
        <v>857</v>
      </c>
      <c r="D141">
        <v>2</v>
      </c>
      <c r="E141" s="102">
        <v>37006</v>
      </c>
    </row>
    <row r="142" spans="1:5" ht="13.5">
      <c r="A142">
        <v>245</v>
      </c>
      <c r="B142" s="148" t="s">
        <v>858</v>
      </c>
      <c r="C142" t="s">
        <v>859</v>
      </c>
      <c r="D142">
        <v>2</v>
      </c>
      <c r="E142" s="102">
        <v>37090</v>
      </c>
    </row>
    <row r="143" spans="1:5" ht="13.5">
      <c r="A143">
        <v>251</v>
      </c>
      <c r="B143" s="148" t="s">
        <v>447</v>
      </c>
      <c r="C143" t="s">
        <v>448</v>
      </c>
      <c r="D143">
        <v>2</v>
      </c>
      <c r="E143" s="102">
        <v>37261</v>
      </c>
    </row>
    <row r="144" spans="1:5" ht="13.5">
      <c r="A144">
        <v>256</v>
      </c>
      <c r="B144" s="148" t="s">
        <v>1521</v>
      </c>
      <c r="C144" t="s">
        <v>1522</v>
      </c>
      <c r="D144">
        <v>1</v>
      </c>
      <c r="E144" s="102">
        <v>37645</v>
      </c>
    </row>
    <row r="145" spans="1:5" ht="13.5">
      <c r="A145">
        <v>257</v>
      </c>
      <c r="B145" s="148" t="s">
        <v>1523</v>
      </c>
      <c r="C145" t="s">
        <v>1524</v>
      </c>
      <c r="D145">
        <v>1</v>
      </c>
      <c r="E145" s="102">
        <v>37449</v>
      </c>
    </row>
    <row r="146" spans="1:5" ht="13.5">
      <c r="A146">
        <v>258</v>
      </c>
      <c r="B146" s="148" t="s">
        <v>1525</v>
      </c>
      <c r="C146" t="s">
        <v>1526</v>
      </c>
      <c r="D146">
        <v>1</v>
      </c>
      <c r="E146" s="102">
        <v>37467</v>
      </c>
    </row>
    <row r="147" spans="1:5" ht="13.5">
      <c r="A147">
        <v>259</v>
      </c>
      <c r="B147" s="148" t="s">
        <v>1527</v>
      </c>
      <c r="C147" t="s">
        <v>1528</v>
      </c>
      <c r="D147">
        <v>1</v>
      </c>
      <c r="E147" s="102">
        <v>37530</v>
      </c>
    </row>
    <row r="148" spans="1:5" ht="13.5">
      <c r="A148">
        <v>260</v>
      </c>
      <c r="B148" s="148" t="s">
        <v>1529</v>
      </c>
      <c r="C148" t="s">
        <v>1530</v>
      </c>
      <c r="D148">
        <v>1</v>
      </c>
      <c r="E148" s="102">
        <v>37496</v>
      </c>
    </row>
    <row r="149" spans="1:5" ht="13.5">
      <c r="A149">
        <v>261</v>
      </c>
      <c r="B149" s="148" t="s">
        <v>306</v>
      </c>
      <c r="C149" t="s">
        <v>1531</v>
      </c>
      <c r="D149">
        <v>1</v>
      </c>
      <c r="E149" s="102">
        <v>37559</v>
      </c>
    </row>
    <row r="150" spans="1:5" ht="13.5">
      <c r="A150">
        <v>262</v>
      </c>
      <c r="B150" s="148" t="s">
        <v>2308</v>
      </c>
      <c r="E150" s="102"/>
    </row>
    <row r="151" spans="1:5" ht="13.5">
      <c r="A151">
        <v>263</v>
      </c>
      <c r="B151" s="148" t="s">
        <v>2308</v>
      </c>
      <c r="E151" s="102"/>
    </row>
    <row r="152" spans="1:5" ht="13.5">
      <c r="A152">
        <v>264</v>
      </c>
      <c r="B152" s="148" t="s">
        <v>2308</v>
      </c>
      <c r="E152" s="102"/>
    </row>
    <row r="153" spans="1:5" ht="13.5">
      <c r="A153">
        <v>266</v>
      </c>
      <c r="B153" s="148" t="s">
        <v>1532</v>
      </c>
      <c r="C153" t="s">
        <v>1533</v>
      </c>
      <c r="D153">
        <v>1</v>
      </c>
      <c r="E153" s="102">
        <v>37582</v>
      </c>
    </row>
    <row r="154" spans="1:5" ht="13.5">
      <c r="A154">
        <v>267</v>
      </c>
      <c r="B154" s="148" t="s">
        <v>1534</v>
      </c>
      <c r="C154" t="s">
        <v>1535</v>
      </c>
      <c r="D154">
        <v>1</v>
      </c>
      <c r="E154" s="102">
        <v>37393</v>
      </c>
    </row>
    <row r="155" spans="1:5" ht="13.5">
      <c r="A155">
        <v>268</v>
      </c>
      <c r="B155" s="148" t="s">
        <v>1536</v>
      </c>
      <c r="C155" t="s">
        <v>1537</v>
      </c>
      <c r="D155">
        <v>1</v>
      </c>
      <c r="E155" s="102">
        <v>37638</v>
      </c>
    </row>
    <row r="156" spans="1:5" ht="13.5">
      <c r="A156">
        <v>269</v>
      </c>
      <c r="B156" s="148" t="s">
        <v>2308</v>
      </c>
      <c r="E156" s="102"/>
    </row>
    <row r="157" spans="1:5" ht="13.5">
      <c r="A157">
        <v>270</v>
      </c>
      <c r="B157" s="148" t="s">
        <v>2308</v>
      </c>
      <c r="E157" s="102"/>
    </row>
    <row r="158" spans="1:5" ht="13.5">
      <c r="A158">
        <v>271</v>
      </c>
      <c r="B158" s="148" t="s">
        <v>2308</v>
      </c>
      <c r="E158" s="102"/>
    </row>
    <row r="159" spans="1:5" ht="13.5">
      <c r="A159">
        <v>272</v>
      </c>
      <c r="B159" s="148" t="s">
        <v>1538</v>
      </c>
      <c r="C159" t="s">
        <v>1539</v>
      </c>
      <c r="D159">
        <v>1</v>
      </c>
      <c r="E159" s="102">
        <v>37629</v>
      </c>
    </row>
    <row r="160" spans="1:5" ht="13.5">
      <c r="A160">
        <v>273</v>
      </c>
      <c r="B160" s="148" t="s">
        <v>1540</v>
      </c>
      <c r="C160" t="s">
        <v>1541</v>
      </c>
      <c r="D160">
        <v>1</v>
      </c>
      <c r="E160" s="102">
        <v>37415</v>
      </c>
    </row>
    <row r="161" spans="1:5" ht="13.5">
      <c r="A161">
        <v>274</v>
      </c>
      <c r="B161" s="148" t="s">
        <v>2308</v>
      </c>
      <c r="E161" s="102"/>
    </row>
    <row r="162" spans="1:5" ht="13.5">
      <c r="A162">
        <v>275</v>
      </c>
      <c r="B162" s="148" t="s">
        <v>2308</v>
      </c>
      <c r="E162" s="102"/>
    </row>
    <row r="163" spans="1:5" ht="13.5">
      <c r="A163">
        <v>276</v>
      </c>
      <c r="B163" s="148" t="s">
        <v>1542</v>
      </c>
      <c r="C163" t="s">
        <v>1543</v>
      </c>
      <c r="D163">
        <v>2</v>
      </c>
      <c r="E163" s="102">
        <v>37030</v>
      </c>
    </row>
    <row r="164" spans="1:5" ht="13.5">
      <c r="A164">
        <v>277</v>
      </c>
      <c r="B164" s="148" t="s">
        <v>1544</v>
      </c>
      <c r="C164" t="s">
        <v>1545</v>
      </c>
      <c r="D164">
        <v>2</v>
      </c>
      <c r="E164" s="102">
        <v>37008</v>
      </c>
    </row>
    <row r="165" spans="1:5" ht="13.5">
      <c r="A165">
        <v>278</v>
      </c>
      <c r="B165" s="148" t="s">
        <v>1546</v>
      </c>
      <c r="C165" t="s">
        <v>1547</v>
      </c>
      <c r="D165">
        <v>2</v>
      </c>
      <c r="E165" s="102">
        <v>37153</v>
      </c>
    </row>
    <row r="166" spans="1:5" ht="13.5">
      <c r="A166">
        <v>279</v>
      </c>
      <c r="B166" s="148" t="s">
        <v>1548</v>
      </c>
      <c r="C166" t="s">
        <v>1549</v>
      </c>
      <c r="D166">
        <v>2</v>
      </c>
      <c r="E166" s="102">
        <v>37081</v>
      </c>
    </row>
    <row r="167" spans="1:5" ht="13.5">
      <c r="A167">
        <v>280</v>
      </c>
      <c r="B167" s="148" t="s">
        <v>1550</v>
      </c>
      <c r="C167" t="s">
        <v>1551</v>
      </c>
      <c r="D167">
        <v>2</v>
      </c>
      <c r="E167" s="102">
        <v>37114</v>
      </c>
    </row>
    <row r="168" spans="1:5" ht="13.5">
      <c r="A168">
        <v>281</v>
      </c>
      <c r="B168" s="148" t="s">
        <v>1552</v>
      </c>
      <c r="C168" t="s">
        <v>1553</v>
      </c>
      <c r="D168">
        <v>2</v>
      </c>
      <c r="E168" s="102">
        <v>37185</v>
      </c>
    </row>
    <row r="169" spans="1:5" ht="13.5">
      <c r="A169">
        <v>284</v>
      </c>
      <c r="B169" s="148" t="s">
        <v>1554</v>
      </c>
      <c r="C169" t="s">
        <v>1555</v>
      </c>
      <c r="D169">
        <v>2</v>
      </c>
      <c r="E169" s="102">
        <v>37256</v>
      </c>
    </row>
    <row r="170" spans="1:5" ht="13.5">
      <c r="A170">
        <v>285</v>
      </c>
      <c r="B170" s="148" t="s">
        <v>1556</v>
      </c>
      <c r="C170" t="s">
        <v>1557</v>
      </c>
      <c r="D170">
        <v>2</v>
      </c>
      <c r="E170" s="102">
        <v>37051</v>
      </c>
    </row>
    <row r="171" spans="1:5" ht="13.5">
      <c r="A171">
        <v>288</v>
      </c>
      <c r="B171" s="148" t="s">
        <v>1558</v>
      </c>
      <c r="C171" t="s">
        <v>1559</v>
      </c>
      <c r="D171">
        <v>2</v>
      </c>
      <c r="E171" s="102">
        <v>37068</v>
      </c>
    </row>
    <row r="172" spans="1:5" ht="13.5">
      <c r="A172">
        <v>293</v>
      </c>
      <c r="B172" s="148" t="s">
        <v>1560</v>
      </c>
      <c r="C172" t="s">
        <v>1561</v>
      </c>
      <c r="D172">
        <v>2</v>
      </c>
      <c r="E172" s="102">
        <v>37232</v>
      </c>
    </row>
    <row r="173" spans="1:5" ht="13.5">
      <c r="A173">
        <v>296</v>
      </c>
      <c r="B173" s="148" t="s">
        <v>2308</v>
      </c>
      <c r="E173" s="102"/>
    </row>
    <row r="174" spans="1:5" ht="13.5">
      <c r="A174">
        <v>297</v>
      </c>
      <c r="B174" s="148" t="s">
        <v>2308</v>
      </c>
      <c r="E174" s="102"/>
    </row>
    <row r="175" spans="1:5" ht="13.5">
      <c r="A175">
        <v>298</v>
      </c>
      <c r="B175" s="148" t="s">
        <v>2308</v>
      </c>
      <c r="E175" s="102"/>
    </row>
    <row r="176" spans="1:5" ht="13.5">
      <c r="A176">
        <v>299</v>
      </c>
      <c r="B176" s="148" t="s">
        <v>2308</v>
      </c>
      <c r="E176" s="102"/>
    </row>
    <row r="177" spans="1:5" ht="13.5">
      <c r="A177">
        <v>300</v>
      </c>
      <c r="B177" s="148" t="s">
        <v>2308</v>
      </c>
      <c r="E177" s="102"/>
    </row>
    <row r="178" spans="1:5" ht="13.5">
      <c r="A178">
        <v>301</v>
      </c>
      <c r="B178" s="148" t="s">
        <v>2308</v>
      </c>
      <c r="E178" s="102"/>
    </row>
    <row r="179" spans="1:5" ht="13.5">
      <c r="A179">
        <v>302</v>
      </c>
      <c r="B179" s="148" t="s">
        <v>757</v>
      </c>
      <c r="C179" t="s">
        <v>758</v>
      </c>
      <c r="D179">
        <v>2</v>
      </c>
      <c r="E179" s="102">
        <v>37288</v>
      </c>
    </row>
    <row r="180" spans="1:5" ht="13.5">
      <c r="A180">
        <v>303</v>
      </c>
      <c r="B180" s="148" t="s">
        <v>759</v>
      </c>
      <c r="C180" t="s">
        <v>760</v>
      </c>
      <c r="D180">
        <v>2</v>
      </c>
      <c r="E180" s="102">
        <v>36999</v>
      </c>
    </row>
    <row r="181" spans="1:5" ht="13.5">
      <c r="A181">
        <v>304</v>
      </c>
      <c r="B181" s="148" t="s">
        <v>761</v>
      </c>
      <c r="C181" t="s">
        <v>762</v>
      </c>
      <c r="D181">
        <v>2</v>
      </c>
      <c r="E181" s="102">
        <v>37222</v>
      </c>
    </row>
    <row r="182" spans="1:5" ht="13.5">
      <c r="A182">
        <v>305</v>
      </c>
      <c r="B182" s="148" t="s">
        <v>763</v>
      </c>
      <c r="C182" t="s">
        <v>764</v>
      </c>
      <c r="D182">
        <v>2</v>
      </c>
      <c r="E182" s="102">
        <v>37108</v>
      </c>
    </row>
    <row r="183" spans="1:5" ht="13.5">
      <c r="A183">
        <v>306</v>
      </c>
      <c r="B183" s="148" t="s">
        <v>765</v>
      </c>
      <c r="C183" t="s">
        <v>766</v>
      </c>
      <c r="D183">
        <v>2</v>
      </c>
      <c r="E183" s="102">
        <v>37022</v>
      </c>
    </row>
    <row r="184" spans="1:5" ht="13.5">
      <c r="A184">
        <v>307</v>
      </c>
      <c r="B184" s="148" t="s">
        <v>767</v>
      </c>
      <c r="C184" t="s">
        <v>768</v>
      </c>
      <c r="D184">
        <v>1</v>
      </c>
      <c r="E184" s="102">
        <v>37469</v>
      </c>
    </row>
    <row r="185" spans="1:5" ht="13.5">
      <c r="A185">
        <v>308</v>
      </c>
      <c r="B185" s="148" t="s">
        <v>769</v>
      </c>
      <c r="C185" t="s">
        <v>770</v>
      </c>
      <c r="D185">
        <v>1</v>
      </c>
      <c r="E185" s="102">
        <v>37364</v>
      </c>
    </row>
    <row r="186" spans="1:5" ht="13.5">
      <c r="A186">
        <v>309</v>
      </c>
      <c r="B186" s="148" t="s">
        <v>771</v>
      </c>
      <c r="C186" t="s">
        <v>772</v>
      </c>
      <c r="D186">
        <v>1</v>
      </c>
      <c r="E186" s="102">
        <v>37677</v>
      </c>
    </row>
    <row r="187" spans="1:5" ht="13.5">
      <c r="A187">
        <v>326</v>
      </c>
      <c r="B187" s="148" t="s">
        <v>1562</v>
      </c>
      <c r="C187" t="s">
        <v>1563</v>
      </c>
      <c r="D187">
        <v>2</v>
      </c>
      <c r="E187" s="102">
        <v>37108</v>
      </c>
    </row>
    <row r="188" spans="1:5" ht="13.5">
      <c r="A188">
        <v>327</v>
      </c>
      <c r="B188" s="148" t="s">
        <v>1564</v>
      </c>
      <c r="C188" t="s">
        <v>1565</v>
      </c>
      <c r="D188">
        <v>1</v>
      </c>
      <c r="E188" s="102">
        <v>37496</v>
      </c>
    </row>
    <row r="189" spans="1:5" ht="13.5">
      <c r="A189">
        <v>329</v>
      </c>
      <c r="B189" s="148" t="s">
        <v>1566</v>
      </c>
      <c r="C189" t="s">
        <v>1567</v>
      </c>
      <c r="D189">
        <v>2</v>
      </c>
      <c r="E189" s="102">
        <v>37187</v>
      </c>
    </row>
    <row r="190" spans="1:5" ht="13.5">
      <c r="A190">
        <v>331</v>
      </c>
      <c r="B190" s="148" t="s">
        <v>1568</v>
      </c>
      <c r="C190" t="s">
        <v>1569</v>
      </c>
      <c r="D190">
        <v>2</v>
      </c>
      <c r="E190" s="102">
        <v>37208</v>
      </c>
    </row>
    <row r="191" spans="1:5" ht="13.5">
      <c r="A191">
        <v>334</v>
      </c>
      <c r="B191" s="148" t="s">
        <v>2308</v>
      </c>
      <c r="E191" s="102"/>
    </row>
    <row r="192" spans="1:5" ht="13.5">
      <c r="A192">
        <v>335</v>
      </c>
      <c r="B192" s="148" t="s">
        <v>2308</v>
      </c>
      <c r="E192" s="102"/>
    </row>
    <row r="193" spans="1:5" ht="13.5">
      <c r="A193">
        <v>341</v>
      </c>
      <c r="B193" s="148" t="s">
        <v>2308</v>
      </c>
      <c r="E193" s="102"/>
    </row>
    <row r="194" spans="1:5" ht="13.5">
      <c r="A194">
        <v>342</v>
      </c>
      <c r="B194" s="148" t="s">
        <v>1070</v>
      </c>
      <c r="C194" t="s">
        <v>1071</v>
      </c>
      <c r="D194">
        <v>1</v>
      </c>
      <c r="E194" s="102">
        <v>37606</v>
      </c>
    </row>
    <row r="195" spans="1:5" ht="13.5">
      <c r="A195">
        <v>343</v>
      </c>
      <c r="B195" s="148" t="s">
        <v>1072</v>
      </c>
      <c r="C195" t="s">
        <v>1073</v>
      </c>
      <c r="D195">
        <v>1</v>
      </c>
      <c r="E195" s="102">
        <v>37365</v>
      </c>
    </row>
    <row r="196" spans="1:5" ht="13.5">
      <c r="A196">
        <v>344</v>
      </c>
      <c r="B196" s="148" t="s">
        <v>1074</v>
      </c>
      <c r="C196" t="s">
        <v>1075</v>
      </c>
      <c r="D196">
        <v>1</v>
      </c>
      <c r="E196" s="102">
        <v>37514</v>
      </c>
    </row>
    <row r="197" spans="1:5" ht="13.5">
      <c r="A197">
        <v>345</v>
      </c>
      <c r="B197" s="148" t="s">
        <v>1076</v>
      </c>
      <c r="C197" t="s">
        <v>1077</v>
      </c>
      <c r="D197">
        <v>1</v>
      </c>
      <c r="E197" s="102">
        <v>37490</v>
      </c>
    </row>
    <row r="198" spans="1:5" ht="13.5">
      <c r="A198">
        <v>346</v>
      </c>
      <c r="B198" s="148" t="s">
        <v>1078</v>
      </c>
      <c r="C198" t="s">
        <v>1079</v>
      </c>
      <c r="D198">
        <v>1</v>
      </c>
      <c r="E198" s="102">
        <v>37424</v>
      </c>
    </row>
    <row r="199" spans="1:5" ht="13.5">
      <c r="A199">
        <v>347</v>
      </c>
      <c r="B199" s="148" t="s">
        <v>1080</v>
      </c>
      <c r="C199" t="s">
        <v>1081</v>
      </c>
      <c r="D199">
        <v>1</v>
      </c>
      <c r="E199" s="102">
        <v>37513</v>
      </c>
    </row>
    <row r="200" spans="1:5" ht="13.5">
      <c r="A200">
        <v>348</v>
      </c>
      <c r="B200" s="148" t="s">
        <v>1082</v>
      </c>
      <c r="C200" t="s">
        <v>1083</v>
      </c>
      <c r="D200">
        <v>1</v>
      </c>
      <c r="E200" s="102">
        <v>37470</v>
      </c>
    </row>
    <row r="201" spans="1:5" ht="13.5">
      <c r="A201">
        <v>349</v>
      </c>
      <c r="B201" s="148" t="s">
        <v>1084</v>
      </c>
      <c r="C201" t="s">
        <v>1085</v>
      </c>
      <c r="D201">
        <v>1</v>
      </c>
      <c r="E201" s="102">
        <v>37572</v>
      </c>
    </row>
    <row r="202" spans="1:5" ht="13.5">
      <c r="A202">
        <v>352</v>
      </c>
      <c r="B202" s="148" t="s">
        <v>307</v>
      </c>
      <c r="C202" t="s">
        <v>1066</v>
      </c>
      <c r="D202">
        <v>2</v>
      </c>
      <c r="E202" s="102">
        <v>37222</v>
      </c>
    </row>
    <row r="203" spans="1:5" ht="13.5">
      <c r="A203">
        <v>358</v>
      </c>
      <c r="B203" s="148" t="s">
        <v>2308</v>
      </c>
      <c r="E203" s="102"/>
    </row>
    <row r="204" spans="1:5" ht="13.5">
      <c r="A204">
        <v>360</v>
      </c>
      <c r="B204" s="148" t="s">
        <v>2308</v>
      </c>
      <c r="E204" s="102"/>
    </row>
    <row r="205" spans="1:5" ht="13.5">
      <c r="A205">
        <v>361</v>
      </c>
      <c r="B205" s="148" t="s">
        <v>2308</v>
      </c>
      <c r="E205" s="102"/>
    </row>
    <row r="206" spans="1:5" ht="13.5">
      <c r="A206">
        <v>362</v>
      </c>
      <c r="B206" s="148" t="s">
        <v>2308</v>
      </c>
      <c r="E206" s="102"/>
    </row>
    <row r="207" spans="1:5" ht="13.5">
      <c r="A207">
        <v>364</v>
      </c>
      <c r="B207" s="148" t="s">
        <v>308</v>
      </c>
      <c r="C207" t="s">
        <v>1067</v>
      </c>
      <c r="D207">
        <v>2</v>
      </c>
      <c r="E207" s="102">
        <v>37156</v>
      </c>
    </row>
    <row r="208" spans="1:5" ht="13.5">
      <c r="A208">
        <v>371</v>
      </c>
      <c r="B208" s="148" t="s">
        <v>309</v>
      </c>
      <c r="C208" t="s">
        <v>1115</v>
      </c>
      <c r="D208">
        <v>1</v>
      </c>
      <c r="E208" s="102">
        <v>37414</v>
      </c>
    </row>
    <row r="209" spans="1:5" ht="13.5">
      <c r="A209">
        <v>372</v>
      </c>
      <c r="B209" s="148" t="s">
        <v>310</v>
      </c>
      <c r="C209" t="s">
        <v>1116</v>
      </c>
      <c r="D209">
        <v>1</v>
      </c>
      <c r="E209" s="102">
        <v>37455</v>
      </c>
    </row>
    <row r="210" spans="1:5" ht="13.5">
      <c r="A210">
        <v>373</v>
      </c>
      <c r="B210" s="148" t="s">
        <v>311</v>
      </c>
      <c r="C210" t="s">
        <v>1117</v>
      </c>
      <c r="D210">
        <v>1</v>
      </c>
      <c r="E210" s="102">
        <v>37552</v>
      </c>
    </row>
    <row r="211" spans="1:5" ht="13.5">
      <c r="A211">
        <v>374</v>
      </c>
      <c r="B211" s="148" t="s">
        <v>312</v>
      </c>
      <c r="C211" t="s">
        <v>1118</v>
      </c>
      <c r="D211">
        <v>1</v>
      </c>
      <c r="E211" s="102">
        <v>37428</v>
      </c>
    </row>
    <row r="212" spans="1:5" ht="13.5">
      <c r="A212">
        <v>375</v>
      </c>
      <c r="B212" s="148" t="s">
        <v>313</v>
      </c>
      <c r="C212" t="s">
        <v>1119</v>
      </c>
      <c r="D212">
        <v>1</v>
      </c>
      <c r="E212" s="102">
        <v>37597</v>
      </c>
    </row>
    <row r="213" spans="1:5" ht="13.5">
      <c r="A213">
        <v>376</v>
      </c>
      <c r="B213" s="148" t="s">
        <v>314</v>
      </c>
      <c r="C213" t="s">
        <v>1120</v>
      </c>
      <c r="D213">
        <v>1</v>
      </c>
      <c r="E213" s="102">
        <v>37584</v>
      </c>
    </row>
    <row r="214" spans="1:5" ht="13.5">
      <c r="A214">
        <v>377</v>
      </c>
      <c r="B214" s="148" t="s">
        <v>315</v>
      </c>
      <c r="C214" t="s">
        <v>1121</v>
      </c>
      <c r="D214">
        <v>1</v>
      </c>
      <c r="E214" s="102">
        <v>37406</v>
      </c>
    </row>
    <row r="215" spans="1:5" ht="13.5">
      <c r="A215">
        <v>378</v>
      </c>
      <c r="B215" s="148" t="s">
        <v>316</v>
      </c>
      <c r="C215" t="s">
        <v>1122</v>
      </c>
      <c r="D215">
        <v>1</v>
      </c>
      <c r="E215" s="102">
        <v>37514</v>
      </c>
    </row>
    <row r="216" spans="1:5" ht="13.5">
      <c r="A216">
        <v>379</v>
      </c>
      <c r="B216" s="148" t="s">
        <v>2308</v>
      </c>
      <c r="E216" s="102"/>
    </row>
    <row r="217" spans="1:5" ht="13.5">
      <c r="A217">
        <v>380</v>
      </c>
      <c r="B217" s="148" t="s">
        <v>2308</v>
      </c>
      <c r="E217" s="102"/>
    </row>
    <row r="218" spans="1:5" ht="13.5">
      <c r="A218">
        <v>381</v>
      </c>
      <c r="B218" s="148" t="s">
        <v>2308</v>
      </c>
      <c r="E218" s="102"/>
    </row>
    <row r="219" spans="1:5" ht="13.5">
      <c r="A219">
        <v>382</v>
      </c>
      <c r="B219" s="148" t="s">
        <v>2308</v>
      </c>
      <c r="E219" s="102"/>
    </row>
    <row r="220" spans="1:5" ht="13.5">
      <c r="A220">
        <v>383</v>
      </c>
      <c r="B220" s="148" t="s">
        <v>2308</v>
      </c>
      <c r="E220" s="102"/>
    </row>
    <row r="221" spans="1:5" ht="13.5">
      <c r="A221">
        <v>384</v>
      </c>
      <c r="B221" s="148" t="s">
        <v>2308</v>
      </c>
      <c r="E221" s="102"/>
    </row>
    <row r="222" spans="1:5" ht="13.5">
      <c r="A222">
        <v>385</v>
      </c>
      <c r="B222" s="148" t="s">
        <v>2308</v>
      </c>
      <c r="E222" s="102"/>
    </row>
    <row r="223" spans="1:5" ht="13.5">
      <c r="A223">
        <v>387</v>
      </c>
      <c r="B223" s="148" t="s">
        <v>317</v>
      </c>
      <c r="C223" t="s">
        <v>1108</v>
      </c>
      <c r="D223">
        <v>2</v>
      </c>
      <c r="E223" s="102">
        <v>37329</v>
      </c>
    </row>
    <row r="224" spans="1:5" ht="13.5">
      <c r="A224">
        <v>388</v>
      </c>
      <c r="B224" s="148" t="s">
        <v>1109</v>
      </c>
      <c r="C224" t="s">
        <v>1110</v>
      </c>
      <c r="D224">
        <v>2</v>
      </c>
      <c r="E224" s="102">
        <v>37366</v>
      </c>
    </row>
    <row r="225" spans="1:5" ht="13.5">
      <c r="A225">
        <v>389</v>
      </c>
      <c r="B225" s="148" t="s">
        <v>318</v>
      </c>
      <c r="C225" t="s">
        <v>1113</v>
      </c>
      <c r="D225">
        <v>2</v>
      </c>
      <c r="E225" s="102">
        <v>37165</v>
      </c>
    </row>
    <row r="226" spans="1:5" ht="13.5">
      <c r="A226">
        <v>390</v>
      </c>
      <c r="B226" s="148" t="s">
        <v>319</v>
      </c>
      <c r="C226" t="s">
        <v>1114</v>
      </c>
      <c r="D226">
        <v>2</v>
      </c>
      <c r="E226" s="102">
        <v>37114</v>
      </c>
    </row>
    <row r="227" spans="1:5" ht="13.5">
      <c r="A227">
        <v>400</v>
      </c>
      <c r="B227" s="148" t="s">
        <v>2308</v>
      </c>
      <c r="E227" s="102"/>
    </row>
    <row r="228" spans="1:5" ht="13.5">
      <c r="A228">
        <v>401</v>
      </c>
      <c r="B228" s="148" t="s">
        <v>2308</v>
      </c>
      <c r="E228" s="102"/>
    </row>
    <row r="229" spans="1:5" ht="13.5">
      <c r="A229">
        <v>402</v>
      </c>
      <c r="B229" s="148" t="s">
        <v>2308</v>
      </c>
      <c r="E229" s="102"/>
    </row>
    <row r="230" spans="1:5" ht="13.5">
      <c r="A230">
        <v>403</v>
      </c>
      <c r="B230" s="148" t="s">
        <v>2308</v>
      </c>
      <c r="E230" s="102"/>
    </row>
    <row r="231" spans="1:5" ht="13.5">
      <c r="A231">
        <v>404</v>
      </c>
      <c r="B231" s="148" t="s">
        <v>2308</v>
      </c>
      <c r="E231" s="102"/>
    </row>
    <row r="232" spans="1:5" ht="13.5">
      <c r="A232">
        <v>405</v>
      </c>
      <c r="B232" s="148" t="s">
        <v>320</v>
      </c>
      <c r="C232" t="s">
        <v>1124</v>
      </c>
      <c r="D232">
        <v>2</v>
      </c>
      <c r="E232" s="102">
        <v>37024</v>
      </c>
    </row>
    <row r="233" spans="1:5" ht="13.5">
      <c r="A233">
        <v>406</v>
      </c>
      <c r="B233" s="148" t="s">
        <v>321</v>
      </c>
      <c r="C233" t="s">
        <v>1125</v>
      </c>
      <c r="D233">
        <v>2</v>
      </c>
      <c r="E233" s="102">
        <v>37125</v>
      </c>
    </row>
    <row r="234" spans="1:5" ht="13.5">
      <c r="A234">
        <v>407</v>
      </c>
      <c r="B234" s="148" t="s">
        <v>322</v>
      </c>
      <c r="C234" t="s">
        <v>1126</v>
      </c>
      <c r="D234">
        <v>2</v>
      </c>
      <c r="E234" s="102">
        <v>37231</v>
      </c>
    </row>
    <row r="235" spans="1:5" ht="13.5">
      <c r="A235">
        <v>408</v>
      </c>
      <c r="B235" s="148" t="s">
        <v>323</v>
      </c>
      <c r="C235" t="s">
        <v>1127</v>
      </c>
      <c r="D235">
        <v>2</v>
      </c>
      <c r="E235" s="102">
        <v>37089</v>
      </c>
    </row>
    <row r="236" spans="1:5" ht="13.5">
      <c r="A236">
        <v>409</v>
      </c>
      <c r="B236" s="148" t="s">
        <v>1128</v>
      </c>
      <c r="C236" t="s">
        <v>1129</v>
      </c>
      <c r="D236">
        <v>2</v>
      </c>
      <c r="E236" s="102">
        <v>37266</v>
      </c>
    </row>
    <row r="237" spans="1:5" ht="13.5">
      <c r="A237">
        <v>410</v>
      </c>
      <c r="B237" s="148" t="s">
        <v>324</v>
      </c>
      <c r="C237" t="s">
        <v>1130</v>
      </c>
      <c r="D237">
        <v>2</v>
      </c>
      <c r="E237" s="102">
        <v>37152</v>
      </c>
    </row>
    <row r="238" spans="1:5" ht="13.5">
      <c r="A238">
        <v>411</v>
      </c>
      <c r="B238" s="148" t="s">
        <v>325</v>
      </c>
      <c r="C238" t="s">
        <v>1131</v>
      </c>
      <c r="D238">
        <v>2</v>
      </c>
      <c r="E238" s="102">
        <v>37243</v>
      </c>
    </row>
    <row r="239" spans="1:5" ht="13.5">
      <c r="A239">
        <v>412</v>
      </c>
      <c r="B239" s="148" t="s">
        <v>326</v>
      </c>
      <c r="C239" t="s">
        <v>1132</v>
      </c>
      <c r="D239">
        <v>2</v>
      </c>
      <c r="E239" s="102">
        <v>37008</v>
      </c>
    </row>
    <row r="240" spans="1:5" ht="13.5">
      <c r="A240">
        <v>414</v>
      </c>
      <c r="B240" s="148" t="s">
        <v>1111</v>
      </c>
      <c r="C240" t="s">
        <v>1112</v>
      </c>
      <c r="D240">
        <v>2</v>
      </c>
      <c r="E240" s="102">
        <v>37114</v>
      </c>
    </row>
    <row r="241" spans="1:5" ht="13.5">
      <c r="A241">
        <v>416</v>
      </c>
      <c r="B241" s="148" t="s">
        <v>327</v>
      </c>
      <c r="C241" t="s">
        <v>1123</v>
      </c>
      <c r="D241">
        <v>1</v>
      </c>
      <c r="E241" s="102">
        <v>37520</v>
      </c>
    </row>
    <row r="242" spans="1:5" ht="13.5">
      <c r="A242">
        <v>417</v>
      </c>
      <c r="B242" s="148" t="s">
        <v>1133</v>
      </c>
      <c r="C242" t="s">
        <v>1134</v>
      </c>
      <c r="D242">
        <v>1</v>
      </c>
      <c r="E242" s="102">
        <v>37410</v>
      </c>
    </row>
    <row r="243" spans="1:5" ht="13.5">
      <c r="A243">
        <v>418</v>
      </c>
      <c r="B243" s="148" t="s">
        <v>328</v>
      </c>
      <c r="C243" t="s">
        <v>1135</v>
      </c>
      <c r="D243">
        <v>1</v>
      </c>
      <c r="E243" s="102">
        <v>37463</v>
      </c>
    </row>
    <row r="244" spans="1:5" ht="13.5">
      <c r="A244">
        <v>419</v>
      </c>
      <c r="B244" s="148" t="s">
        <v>329</v>
      </c>
      <c r="C244" t="s">
        <v>1136</v>
      </c>
      <c r="D244">
        <v>1</v>
      </c>
      <c r="E244" s="102">
        <v>37560</v>
      </c>
    </row>
    <row r="245" spans="1:5" ht="13.5">
      <c r="A245">
        <v>420</v>
      </c>
      <c r="B245" s="148" t="s">
        <v>330</v>
      </c>
      <c r="C245" t="s">
        <v>1137</v>
      </c>
      <c r="D245">
        <v>1</v>
      </c>
      <c r="E245" s="102">
        <v>37415</v>
      </c>
    </row>
    <row r="246" spans="1:5" ht="13.5">
      <c r="A246">
        <v>421</v>
      </c>
      <c r="B246" s="148" t="s">
        <v>331</v>
      </c>
      <c r="C246" t="s">
        <v>1138</v>
      </c>
      <c r="D246">
        <v>1</v>
      </c>
      <c r="E246" s="102">
        <v>37540</v>
      </c>
    </row>
    <row r="247" spans="1:5" ht="13.5">
      <c r="A247">
        <v>422</v>
      </c>
      <c r="B247" s="148" t="s">
        <v>332</v>
      </c>
      <c r="C247" t="s">
        <v>1139</v>
      </c>
      <c r="D247">
        <v>1</v>
      </c>
      <c r="E247" s="102">
        <v>37629</v>
      </c>
    </row>
    <row r="248" spans="1:5" ht="13.5">
      <c r="A248">
        <v>423</v>
      </c>
      <c r="B248" s="148" t="s">
        <v>333</v>
      </c>
      <c r="C248" t="s">
        <v>1140</v>
      </c>
      <c r="D248">
        <v>1</v>
      </c>
      <c r="E248" s="102">
        <v>37587</v>
      </c>
    </row>
    <row r="249" spans="1:5" ht="13.5">
      <c r="A249">
        <v>424</v>
      </c>
      <c r="B249" s="148" t="s">
        <v>1141</v>
      </c>
      <c r="C249" t="s">
        <v>1142</v>
      </c>
      <c r="D249">
        <v>1</v>
      </c>
      <c r="E249" s="102">
        <v>37700</v>
      </c>
    </row>
    <row r="250" spans="1:5" ht="13.5">
      <c r="A250">
        <v>445</v>
      </c>
      <c r="B250" s="148" t="s">
        <v>2308</v>
      </c>
      <c r="E250" s="102"/>
    </row>
    <row r="251" spans="1:5" ht="13.5">
      <c r="A251">
        <v>446</v>
      </c>
      <c r="B251" s="148" t="s">
        <v>2308</v>
      </c>
      <c r="E251" s="102"/>
    </row>
    <row r="252" spans="1:5" ht="13.5">
      <c r="A252">
        <v>450</v>
      </c>
      <c r="B252" s="148" t="s">
        <v>1367</v>
      </c>
      <c r="C252" t="s">
        <v>1368</v>
      </c>
      <c r="D252">
        <v>2</v>
      </c>
      <c r="E252" s="102">
        <v>37312</v>
      </c>
    </row>
    <row r="253" spans="1:5" ht="13.5">
      <c r="A253">
        <v>451</v>
      </c>
      <c r="B253" s="148" t="s">
        <v>1369</v>
      </c>
      <c r="C253" t="s">
        <v>1370</v>
      </c>
      <c r="D253">
        <v>2</v>
      </c>
      <c r="E253" s="102">
        <v>37186</v>
      </c>
    </row>
    <row r="254" spans="1:5" ht="13.5">
      <c r="A254">
        <v>452</v>
      </c>
      <c r="B254" s="148" t="s">
        <v>1371</v>
      </c>
      <c r="C254" t="s">
        <v>1372</v>
      </c>
      <c r="D254">
        <v>1</v>
      </c>
      <c r="E254" s="102">
        <v>37530</v>
      </c>
    </row>
    <row r="255" spans="1:5" ht="13.5">
      <c r="A255">
        <v>453</v>
      </c>
      <c r="B255" s="148" t="s">
        <v>1373</v>
      </c>
      <c r="C255" t="s">
        <v>1374</v>
      </c>
      <c r="D255">
        <v>1</v>
      </c>
      <c r="E255" s="102">
        <v>37401</v>
      </c>
    </row>
    <row r="256" spans="1:5" ht="13.5">
      <c r="A256">
        <v>454</v>
      </c>
      <c r="B256" s="148" t="s">
        <v>1375</v>
      </c>
      <c r="C256" t="s">
        <v>1376</v>
      </c>
      <c r="D256">
        <v>1</v>
      </c>
      <c r="E256" s="102">
        <v>37586</v>
      </c>
    </row>
    <row r="257" spans="1:5" ht="13.5">
      <c r="A257">
        <v>461</v>
      </c>
      <c r="B257" s="148" t="s">
        <v>441</v>
      </c>
      <c r="C257" t="s">
        <v>442</v>
      </c>
      <c r="D257">
        <v>1</v>
      </c>
      <c r="E257" s="102">
        <v>37440</v>
      </c>
    </row>
    <row r="258" spans="1:5" ht="13.5">
      <c r="A258">
        <v>462</v>
      </c>
      <c r="B258" s="148" t="s">
        <v>443</v>
      </c>
      <c r="C258" t="s">
        <v>444</v>
      </c>
      <c r="D258">
        <v>1</v>
      </c>
      <c r="E258" s="102">
        <v>37687</v>
      </c>
    </row>
    <row r="259" spans="1:5" ht="13.5">
      <c r="A259">
        <v>467</v>
      </c>
      <c r="B259" s="148" t="s">
        <v>439</v>
      </c>
      <c r="C259" t="s">
        <v>440</v>
      </c>
      <c r="D259">
        <v>1</v>
      </c>
      <c r="E259" s="102">
        <v>37462</v>
      </c>
    </row>
    <row r="260" spans="1:5" ht="13.5">
      <c r="A260">
        <v>468</v>
      </c>
      <c r="B260" s="148" t="s">
        <v>427</v>
      </c>
      <c r="C260" t="s">
        <v>428</v>
      </c>
      <c r="D260">
        <v>2</v>
      </c>
      <c r="E260" s="102">
        <v>37096</v>
      </c>
    </row>
    <row r="261" spans="1:5" ht="13.5">
      <c r="A261">
        <v>470</v>
      </c>
      <c r="B261" s="148" t="s">
        <v>429</v>
      </c>
      <c r="C261" t="s">
        <v>430</v>
      </c>
      <c r="D261">
        <v>2</v>
      </c>
      <c r="E261" s="102">
        <v>37228</v>
      </c>
    </row>
    <row r="262" spans="1:5" ht="13.5">
      <c r="A262">
        <v>471</v>
      </c>
      <c r="B262" s="148" t="s">
        <v>431</v>
      </c>
      <c r="C262" t="s">
        <v>432</v>
      </c>
      <c r="D262">
        <v>2</v>
      </c>
      <c r="E262" s="102">
        <v>37194</v>
      </c>
    </row>
    <row r="263" spans="1:5" ht="13.5">
      <c r="A263">
        <v>472</v>
      </c>
      <c r="B263" s="148" t="s">
        <v>433</v>
      </c>
      <c r="C263" t="s">
        <v>434</v>
      </c>
      <c r="D263">
        <v>2</v>
      </c>
      <c r="E263" s="102">
        <v>37186</v>
      </c>
    </row>
    <row r="264" spans="1:5" ht="13.5">
      <c r="A264">
        <v>474</v>
      </c>
      <c r="B264" s="148" t="s">
        <v>435</v>
      </c>
      <c r="C264" t="s">
        <v>436</v>
      </c>
      <c r="D264">
        <v>2</v>
      </c>
      <c r="E264" s="102">
        <v>37077</v>
      </c>
    </row>
    <row r="265" spans="1:5" ht="13.5">
      <c r="A265">
        <v>475</v>
      </c>
      <c r="B265" s="148" t="s">
        <v>437</v>
      </c>
      <c r="C265" t="s">
        <v>438</v>
      </c>
      <c r="D265">
        <v>2</v>
      </c>
      <c r="E265" s="102">
        <v>37323</v>
      </c>
    </row>
    <row r="266" spans="1:5" ht="13.5">
      <c r="A266">
        <v>476</v>
      </c>
      <c r="B266" s="148" t="s">
        <v>2308</v>
      </c>
      <c r="E266" s="102"/>
    </row>
    <row r="267" spans="1:5" ht="13.5">
      <c r="A267">
        <v>477</v>
      </c>
      <c r="B267" s="148" t="s">
        <v>2308</v>
      </c>
      <c r="E267" s="102"/>
    </row>
    <row r="268" spans="1:5" ht="13.5">
      <c r="A268">
        <v>478</v>
      </c>
      <c r="B268" s="148" t="s">
        <v>2308</v>
      </c>
      <c r="E268" s="102"/>
    </row>
    <row r="269" spans="1:5" ht="13.5">
      <c r="A269">
        <v>479</v>
      </c>
      <c r="B269" s="148" t="s">
        <v>2308</v>
      </c>
      <c r="E269" s="102"/>
    </row>
    <row r="270" spans="1:5" ht="13.5">
      <c r="A270">
        <v>485</v>
      </c>
      <c r="B270" s="148" t="s">
        <v>334</v>
      </c>
      <c r="C270" t="s">
        <v>1175</v>
      </c>
      <c r="D270">
        <v>2</v>
      </c>
      <c r="E270" s="102">
        <v>37118</v>
      </c>
    </row>
    <row r="271" spans="1:5" ht="13.5">
      <c r="A271">
        <v>486</v>
      </c>
      <c r="B271" s="148" t="s">
        <v>335</v>
      </c>
      <c r="C271" t="s">
        <v>1172</v>
      </c>
      <c r="D271">
        <v>2</v>
      </c>
      <c r="E271" s="102">
        <v>37213</v>
      </c>
    </row>
    <row r="272" spans="1:5" ht="13.5">
      <c r="A272">
        <v>487</v>
      </c>
      <c r="B272" s="148" t="s">
        <v>336</v>
      </c>
      <c r="C272" t="s">
        <v>1167</v>
      </c>
      <c r="D272">
        <v>2</v>
      </c>
      <c r="E272" s="102">
        <v>37138</v>
      </c>
    </row>
    <row r="273" spans="1:5" ht="13.5">
      <c r="A273">
        <v>488</v>
      </c>
      <c r="B273" s="148" t="s">
        <v>337</v>
      </c>
      <c r="C273" t="s">
        <v>1168</v>
      </c>
      <c r="D273">
        <v>2</v>
      </c>
      <c r="E273" s="102">
        <v>37132</v>
      </c>
    </row>
    <row r="274" spans="1:5" ht="13.5">
      <c r="A274">
        <v>489</v>
      </c>
      <c r="B274" s="148" t="s">
        <v>338</v>
      </c>
      <c r="C274" t="s">
        <v>1169</v>
      </c>
      <c r="D274">
        <v>2</v>
      </c>
      <c r="E274" s="102">
        <v>37054</v>
      </c>
    </row>
    <row r="275" spans="1:5" ht="13.5">
      <c r="A275">
        <v>490</v>
      </c>
      <c r="B275" s="148" t="s">
        <v>339</v>
      </c>
      <c r="C275" t="s">
        <v>1170</v>
      </c>
      <c r="D275">
        <v>2</v>
      </c>
      <c r="E275" s="102">
        <v>37141</v>
      </c>
    </row>
    <row r="276" spans="1:5" ht="13.5">
      <c r="A276">
        <v>491</v>
      </c>
      <c r="B276" s="148" t="s">
        <v>340</v>
      </c>
      <c r="C276" t="s">
        <v>1171</v>
      </c>
      <c r="D276">
        <v>2</v>
      </c>
      <c r="E276" s="102">
        <v>37337</v>
      </c>
    </row>
    <row r="277" spans="1:5" ht="13.5">
      <c r="A277">
        <v>492</v>
      </c>
      <c r="B277" s="148" t="s">
        <v>341</v>
      </c>
      <c r="C277" t="s">
        <v>1173</v>
      </c>
      <c r="D277">
        <v>2</v>
      </c>
      <c r="E277" s="102">
        <v>37236</v>
      </c>
    </row>
    <row r="278" spans="1:5" ht="13.5">
      <c r="A278">
        <v>493</v>
      </c>
      <c r="B278" s="148" t="s">
        <v>342</v>
      </c>
      <c r="C278" t="s">
        <v>1174</v>
      </c>
      <c r="D278">
        <v>2</v>
      </c>
      <c r="E278" s="102">
        <v>37008</v>
      </c>
    </row>
    <row r="279" spans="1:5" ht="13.5">
      <c r="A279">
        <v>494</v>
      </c>
      <c r="B279" s="148" t="s">
        <v>343</v>
      </c>
      <c r="C279" t="s">
        <v>1176</v>
      </c>
      <c r="D279">
        <v>2</v>
      </c>
      <c r="E279" s="102">
        <v>37043</v>
      </c>
    </row>
    <row r="280" spans="1:5" ht="13.5">
      <c r="A280">
        <v>495</v>
      </c>
      <c r="B280" s="148" t="s">
        <v>1177</v>
      </c>
      <c r="C280" t="s">
        <v>1178</v>
      </c>
      <c r="D280">
        <v>1</v>
      </c>
      <c r="E280" s="102">
        <v>37369</v>
      </c>
    </row>
    <row r="281" spans="1:5" ht="13.5">
      <c r="A281">
        <v>496</v>
      </c>
      <c r="B281" s="148" t="s">
        <v>1179</v>
      </c>
      <c r="C281" t="s">
        <v>1180</v>
      </c>
      <c r="D281">
        <v>1</v>
      </c>
      <c r="E281" s="102">
        <v>37419</v>
      </c>
    </row>
    <row r="282" spans="1:5" ht="13.5">
      <c r="A282">
        <v>497</v>
      </c>
      <c r="B282" s="148" t="s">
        <v>1181</v>
      </c>
      <c r="C282" t="s">
        <v>1182</v>
      </c>
      <c r="D282">
        <v>1</v>
      </c>
      <c r="E282" s="102">
        <v>37570</v>
      </c>
    </row>
    <row r="283" spans="1:5" ht="13.5">
      <c r="A283">
        <v>498</v>
      </c>
      <c r="B283" s="148" t="s">
        <v>1183</v>
      </c>
      <c r="C283" t="s">
        <v>1184</v>
      </c>
      <c r="D283">
        <v>1</v>
      </c>
      <c r="E283" s="102">
        <v>37391</v>
      </c>
    </row>
    <row r="284" spans="1:5" ht="13.5">
      <c r="A284">
        <v>499</v>
      </c>
      <c r="B284" s="148" t="s">
        <v>1185</v>
      </c>
      <c r="C284" t="s">
        <v>1186</v>
      </c>
      <c r="D284">
        <v>1</v>
      </c>
      <c r="E284" s="102">
        <v>37378</v>
      </c>
    </row>
    <row r="285" spans="1:5" ht="13.5">
      <c r="A285">
        <v>501</v>
      </c>
      <c r="B285" s="148" t="s">
        <v>2308</v>
      </c>
      <c r="E285" s="102"/>
    </row>
    <row r="286" spans="1:5" ht="13.5">
      <c r="A286">
        <v>502</v>
      </c>
      <c r="B286" s="148" t="s">
        <v>2308</v>
      </c>
      <c r="E286" s="102"/>
    </row>
    <row r="287" spans="1:5" ht="13.5">
      <c r="A287">
        <v>503</v>
      </c>
      <c r="B287" s="148" t="s">
        <v>2308</v>
      </c>
      <c r="E287" s="102"/>
    </row>
    <row r="288" spans="1:5" ht="13.5">
      <c r="A288">
        <v>504</v>
      </c>
      <c r="B288" s="148" t="s">
        <v>2308</v>
      </c>
      <c r="E288" s="102"/>
    </row>
    <row r="289" spans="1:5" ht="13.5">
      <c r="A289">
        <v>505</v>
      </c>
      <c r="B289" s="148" t="s">
        <v>1187</v>
      </c>
      <c r="C289" t="s">
        <v>1188</v>
      </c>
      <c r="D289">
        <v>1</v>
      </c>
      <c r="E289" s="102">
        <v>37679</v>
      </c>
    </row>
    <row r="290" spans="1:5" ht="13.5">
      <c r="A290">
        <v>506</v>
      </c>
      <c r="B290" s="148" t="s">
        <v>1189</v>
      </c>
      <c r="C290" t="s">
        <v>1190</v>
      </c>
      <c r="D290">
        <v>1</v>
      </c>
      <c r="E290" s="102">
        <v>37648</v>
      </c>
    </row>
    <row r="291" spans="1:5" ht="13.5">
      <c r="A291">
        <v>507</v>
      </c>
      <c r="B291" s="148" t="s">
        <v>1191</v>
      </c>
      <c r="C291" t="s">
        <v>1192</v>
      </c>
      <c r="D291">
        <v>1</v>
      </c>
      <c r="E291" s="102">
        <v>37664</v>
      </c>
    </row>
    <row r="292" spans="1:5" ht="13.5">
      <c r="A292">
        <v>508</v>
      </c>
      <c r="B292" s="148" t="s">
        <v>1193</v>
      </c>
      <c r="C292" t="s">
        <v>1194</v>
      </c>
      <c r="D292">
        <v>1</v>
      </c>
      <c r="E292" s="102">
        <v>37650</v>
      </c>
    </row>
    <row r="293" spans="1:5" ht="13.5">
      <c r="A293">
        <v>509</v>
      </c>
      <c r="B293" s="148" t="s">
        <v>1195</v>
      </c>
      <c r="C293" t="s">
        <v>1196</v>
      </c>
      <c r="D293">
        <v>1</v>
      </c>
      <c r="E293" s="102">
        <v>37626</v>
      </c>
    </row>
    <row r="294" spans="1:5" ht="13.5">
      <c r="A294">
        <v>510</v>
      </c>
      <c r="B294" s="148" t="s">
        <v>1197</v>
      </c>
      <c r="C294" t="s">
        <v>1198</v>
      </c>
      <c r="D294">
        <v>1</v>
      </c>
      <c r="E294" s="102">
        <v>37415</v>
      </c>
    </row>
    <row r="295" spans="1:5" ht="13.5">
      <c r="A295">
        <v>521</v>
      </c>
      <c r="B295" s="148" t="s">
        <v>445</v>
      </c>
      <c r="C295" t="s">
        <v>446</v>
      </c>
      <c r="D295">
        <v>1</v>
      </c>
      <c r="E295" s="102">
        <v>37564</v>
      </c>
    </row>
    <row r="296" spans="1:5" ht="13.5">
      <c r="A296">
        <v>523</v>
      </c>
      <c r="B296" s="148" t="s">
        <v>2308</v>
      </c>
      <c r="E296" s="102"/>
    </row>
    <row r="297" spans="1:5" ht="13.5">
      <c r="A297">
        <v>524</v>
      </c>
      <c r="B297" s="148" t="s">
        <v>2308</v>
      </c>
      <c r="E297" s="102"/>
    </row>
    <row r="298" spans="1:5" ht="13.5">
      <c r="A298">
        <v>525</v>
      </c>
      <c r="B298" s="148" t="s">
        <v>2308</v>
      </c>
      <c r="E298" s="102"/>
    </row>
    <row r="299" spans="1:5" ht="13.5">
      <c r="A299">
        <v>526</v>
      </c>
      <c r="B299" s="148" t="s">
        <v>2308</v>
      </c>
      <c r="E299" s="102"/>
    </row>
    <row r="300" spans="1:5" ht="13.5">
      <c r="A300">
        <v>553</v>
      </c>
      <c r="B300" s="148" t="s">
        <v>2308</v>
      </c>
      <c r="E300" s="102"/>
    </row>
    <row r="301" spans="1:5" ht="13.5">
      <c r="A301">
        <v>554</v>
      </c>
      <c r="B301" s="148" t="s">
        <v>2308</v>
      </c>
      <c r="E301" s="102"/>
    </row>
    <row r="302" spans="1:5" ht="13.5">
      <c r="A302">
        <v>555</v>
      </c>
      <c r="B302" s="148" t="s">
        <v>2308</v>
      </c>
      <c r="E302" s="102"/>
    </row>
    <row r="303" spans="1:5" ht="13.5">
      <c r="A303">
        <v>556</v>
      </c>
      <c r="B303" s="148" t="s">
        <v>2308</v>
      </c>
      <c r="E303" s="102"/>
    </row>
    <row r="304" spans="1:5" ht="13.5">
      <c r="A304">
        <v>557</v>
      </c>
      <c r="B304" s="148" t="s">
        <v>1086</v>
      </c>
      <c r="C304" t="s">
        <v>1087</v>
      </c>
      <c r="D304">
        <v>1</v>
      </c>
      <c r="E304" s="102">
        <v>37601</v>
      </c>
    </row>
    <row r="305" spans="1:5" ht="13.5">
      <c r="A305">
        <v>566</v>
      </c>
      <c r="B305" s="148" t="s">
        <v>1570</v>
      </c>
      <c r="C305" t="s">
        <v>1571</v>
      </c>
      <c r="D305">
        <v>2</v>
      </c>
      <c r="E305" s="102">
        <v>37042</v>
      </c>
    </row>
    <row r="306" spans="1:5" ht="13.5">
      <c r="A306">
        <v>567</v>
      </c>
      <c r="B306" s="148" t="s">
        <v>1572</v>
      </c>
      <c r="C306" t="s">
        <v>1573</v>
      </c>
      <c r="D306">
        <v>2</v>
      </c>
      <c r="E306" s="102">
        <v>37006</v>
      </c>
    </row>
    <row r="307" spans="1:5" ht="13.5">
      <c r="A307">
        <v>568</v>
      </c>
      <c r="B307" s="148" t="s">
        <v>1574</v>
      </c>
      <c r="C307" t="s">
        <v>1575</v>
      </c>
      <c r="D307">
        <v>2</v>
      </c>
      <c r="E307" s="102">
        <v>37026</v>
      </c>
    </row>
    <row r="308" spans="1:5" ht="13.5">
      <c r="A308">
        <v>570</v>
      </c>
      <c r="B308" s="148" t="s">
        <v>1576</v>
      </c>
      <c r="C308" t="s">
        <v>1577</v>
      </c>
      <c r="D308">
        <v>2</v>
      </c>
      <c r="E308" s="102">
        <v>37048</v>
      </c>
    </row>
    <row r="309" spans="1:5" ht="13.5">
      <c r="A309">
        <v>571</v>
      </c>
      <c r="B309" s="148" t="s">
        <v>1578</v>
      </c>
      <c r="C309" t="s">
        <v>1579</v>
      </c>
      <c r="D309">
        <v>2</v>
      </c>
      <c r="E309" s="102">
        <v>37208</v>
      </c>
    </row>
    <row r="310" spans="1:5" ht="13.5">
      <c r="A310">
        <v>572</v>
      </c>
      <c r="B310" s="148" t="s">
        <v>1580</v>
      </c>
      <c r="C310" t="s">
        <v>1581</v>
      </c>
      <c r="D310">
        <v>2</v>
      </c>
      <c r="E310" s="102">
        <v>37336</v>
      </c>
    </row>
    <row r="311" spans="1:5" ht="13.5">
      <c r="A311">
        <v>573</v>
      </c>
      <c r="B311" s="148" t="s">
        <v>1582</v>
      </c>
      <c r="C311" t="s">
        <v>1583</v>
      </c>
      <c r="D311">
        <v>2</v>
      </c>
      <c r="E311" s="102">
        <v>37185</v>
      </c>
    </row>
    <row r="312" spans="1:5" ht="13.5">
      <c r="A312">
        <v>574</v>
      </c>
      <c r="B312" s="148" t="s">
        <v>1584</v>
      </c>
      <c r="C312" t="s">
        <v>1585</v>
      </c>
      <c r="D312">
        <v>2</v>
      </c>
      <c r="E312" s="102">
        <v>37277</v>
      </c>
    </row>
    <row r="313" spans="1:5" ht="13.5">
      <c r="A313">
        <v>575</v>
      </c>
      <c r="B313" s="148" t="s">
        <v>1586</v>
      </c>
      <c r="C313" t="s">
        <v>1587</v>
      </c>
      <c r="D313">
        <v>2</v>
      </c>
      <c r="E313" s="102">
        <v>37002</v>
      </c>
    </row>
    <row r="314" spans="1:5" ht="13.5">
      <c r="A314">
        <v>576</v>
      </c>
      <c r="B314" s="148" t="s">
        <v>1588</v>
      </c>
      <c r="C314" t="s">
        <v>1589</v>
      </c>
      <c r="D314">
        <v>2</v>
      </c>
      <c r="E314" s="102">
        <v>37176</v>
      </c>
    </row>
    <row r="315" spans="1:5" ht="13.5">
      <c r="A315">
        <v>580</v>
      </c>
      <c r="B315" s="148" t="s">
        <v>1590</v>
      </c>
      <c r="C315" t="s">
        <v>1591</v>
      </c>
      <c r="D315">
        <v>1</v>
      </c>
      <c r="E315" s="102">
        <v>37502</v>
      </c>
    </row>
    <row r="316" spans="1:5" ht="13.5">
      <c r="A316">
        <v>581</v>
      </c>
      <c r="B316" s="148" t="s">
        <v>1592</v>
      </c>
      <c r="C316" t="s">
        <v>1593</v>
      </c>
      <c r="D316">
        <v>1</v>
      </c>
      <c r="E316" s="102">
        <v>37461</v>
      </c>
    </row>
    <row r="317" spans="1:5" ht="13.5">
      <c r="A317">
        <v>582</v>
      </c>
      <c r="B317" s="148" t="s">
        <v>1594</v>
      </c>
      <c r="C317" t="s">
        <v>1595</v>
      </c>
      <c r="D317">
        <v>1</v>
      </c>
      <c r="E317" s="102">
        <v>37588</v>
      </c>
    </row>
    <row r="318" spans="1:5" ht="13.5">
      <c r="A318">
        <v>597</v>
      </c>
      <c r="B318" s="148" t="s">
        <v>2308</v>
      </c>
      <c r="E318" s="102"/>
    </row>
    <row r="319" spans="1:5" ht="13.5">
      <c r="A319">
        <v>598</v>
      </c>
      <c r="B319" s="148" t="s">
        <v>2308</v>
      </c>
      <c r="E319" s="102"/>
    </row>
    <row r="320" spans="1:5" ht="13.5">
      <c r="A320">
        <v>599</v>
      </c>
      <c r="B320" s="148" t="s">
        <v>2308</v>
      </c>
      <c r="E320" s="102"/>
    </row>
    <row r="321" spans="1:5" ht="13.5">
      <c r="A321">
        <v>601</v>
      </c>
      <c r="B321" s="148" t="s">
        <v>2308</v>
      </c>
      <c r="E321" s="102"/>
    </row>
    <row r="322" spans="1:5" ht="13.5">
      <c r="A322">
        <v>602</v>
      </c>
      <c r="B322" s="148" t="s">
        <v>2308</v>
      </c>
      <c r="E322" s="102"/>
    </row>
    <row r="323" spans="1:5" ht="13.5">
      <c r="A323">
        <v>606</v>
      </c>
      <c r="B323" s="148" t="s">
        <v>2308</v>
      </c>
      <c r="E323" s="102"/>
    </row>
    <row r="324" spans="1:5" ht="13.5">
      <c r="A324">
        <v>607</v>
      </c>
      <c r="B324" s="148" t="s">
        <v>2308</v>
      </c>
      <c r="E324" s="102"/>
    </row>
    <row r="325" spans="1:5" ht="13.5">
      <c r="A325">
        <v>608</v>
      </c>
      <c r="B325" s="148" t="s">
        <v>2308</v>
      </c>
      <c r="E325" s="102"/>
    </row>
    <row r="326" spans="1:5" ht="13.5">
      <c r="A326">
        <v>609</v>
      </c>
      <c r="B326" s="148" t="s">
        <v>188</v>
      </c>
      <c r="C326" t="s">
        <v>977</v>
      </c>
      <c r="D326">
        <v>2</v>
      </c>
      <c r="E326" s="102">
        <v>37229</v>
      </c>
    </row>
    <row r="327" spans="1:5" ht="13.5">
      <c r="A327">
        <v>610</v>
      </c>
      <c r="B327" s="148" t="s">
        <v>978</v>
      </c>
      <c r="C327" t="s">
        <v>979</v>
      </c>
      <c r="D327">
        <v>2</v>
      </c>
      <c r="E327" s="102">
        <v>37111</v>
      </c>
    </row>
    <row r="328" spans="1:5" ht="13.5">
      <c r="A328">
        <v>615</v>
      </c>
      <c r="B328" s="148" t="s">
        <v>980</v>
      </c>
      <c r="C328" t="s">
        <v>981</v>
      </c>
      <c r="D328">
        <v>1</v>
      </c>
      <c r="E328" s="102">
        <v>37607</v>
      </c>
    </row>
    <row r="329" spans="1:5" ht="13.5">
      <c r="A329">
        <v>616</v>
      </c>
      <c r="B329" s="148" t="s">
        <v>982</v>
      </c>
      <c r="C329" t="s">
        <v>983</v>
      </c>
      <c r="D329">
        <v>1</v>
      </c>
      <c r="E329" s="102">
        <v>37626</v>
      </c>
    </row>
    <row r="330" spans="1:5" ht="13.5">
      <c r="A330">
        <v>617</v>
      </c>
      <c r="B330" s="148" t="s">
        <v>984</v>
      </c>
      <c r="C330" t="s">
        <v>985</v>
      </c>
      <c r="D330">
        <v>1</v>
      </c>
      <c r="E330" s="102">
        <v>37392</v>
      </c>
    </row>
    <row r="331" spans="1:5" ht="13.5">
      <c r="A331">
        <v>618</v>
      </c>
      <c r="B331" s="148" t="s">
        <v>986</v>
      </c>
      <c r="C331" t="s">
        <v>987</v>
      </c>
      <c r="D331">
        <v>1</v>
      </c>
      <c r="E331" s="102">
        <v>37648</v>
      </c>
    </row>
    <row r="332" spans="1:5" ht="13.5">
      <c r="A332">
        <v>621</v>
      </c>
      <c r="B332" s="148" t="s">
        <v>2308</v>
      </c>
      <c r="E332" s="102"/>
    </row>
    <row r="333" spans="1:5" ht="13.5">
      <c r="A333">
        <v>622</v>
      </c>
      <c r="B333" s="148" t="s">
        <v>2308</v>
      </c>
      <c r="E333" s="102"/>
    </row>
    <row r="334" spans="1:5" ht="13.5">
      <c r="A334">
        <v>623</v>
      </c>
      <c r="B334" s="148" t="s">
        <v>2308</v>
      </c>
      <c r="E334" s="102"/>
    </row>
    <row r="335" spans="1:5" ht="13.5">
      <c r="A335">
        <v>624</v>
      </c>
      <c r="B335" s="148" t="s">
        <v>726</v>
      </c>
      <c r="C335" t="s">
        <v>727</v>
      </c>
      <c r="D335">
        <v>2</v>
      </c>
      <c r="E335" s="102">
        <v>37184</v>
      </c>
    </row>
    <row r="336" spans="1:5" ht="13.5">
      <c r="A336">
        <v>625</v>
      </c>
      <c r="B336" s="148" t="s">
        <v>728</v>
      </c>
      <c r="C336" t="s">
        <v>729</v>
      </c>
      <c r="D336">
        <v>2</v>
      </c>
      <c r="E336" s="102">
        <v>37067</v>
      </c>
    </row>
    <row r="337" spans="1:5" ht="13.5">
      <c r="A337">
        <v>626</v>
      </c>
      <c r="B337" s="148" t="s">
        <v>730</v>
      </c>
      <c r="C337" t="s">
        <v>731</v>
      </c>
      <c r="D337">
        <v>2</v>
      </c>
      <c r="E337" s="102">
        <v>36985</v>
      </c>
    </row>
    <row r="338" spans="1:5" ht="13.5">
      <c r="A338">
        <v>627</v>
      </c>
      <c r="B338" s="148" t="s">
        <v>732</v>
      </c>
      <c r="C338" t="s">
        <v>733</v>
      </c>
      <c r="D338">
        <v>1</v>
      </c>
      <c r="E338" s="102">
        <v>37444</v>
      </c>
    </row>
    <row r="339" spans="1:5" ht="13.5">
      <c r="A339">
        <v>628</v>
      </c>
      <c r="B339" s="148" t="s">
        <v>734</v>
      </c>
      <c r="C339" t="s">
        <v>735</v>
      </c>
      <c r="D339">
        <v>1</v>
      </c>
      <c r="E339" s="102">
        <v>37391</v>
      </c>
    </row>
    <row r="340" spans="1:5" ht="13.5">
      <c r="A340">
        <v>651</v>
      </c>
      <c r="B340" s="148" t="s">
        <v>967</v>
      </c>
      <c r="C340" t="s">
        <v>344</v>
      </c>
      <c r="D340">
        <v>1</v>
      </c>
      <c r="E340" s="102">
        <v>37496</v>
      </c>
    </row>
    <row r="341" spans="1:5" ht="13.5">
      <c r="A341">
        <v>652</v>
      </c>
      <c r="B341" s="148" t="s">
        <v>968</v>
      </c>
      <c r="C341" t="s">
        <v>345</v>
      </c>
      <c r="D341">
        <v>1</v>
      </c>
      <c r="E341" s="102">
        <v>37489</v>
      </c>
    </row>
    <row r="342" spans="1:5" ht="13.5">
      <c r="A342">
        <v>653</v>
      </c>
      <c r="B342" s="148" t="s">
        <v>969</v>
      </c>
      <c r="C342" t="s">
        <v>346</v>
      </c>
      <c r="D342">
        <v>1</v>
      </c>
      <c r="E342" s="102">
        <v>37404</v>
      </c>
    </row>
    <row r="343" spans="1:5" ht="13.5">
      <c r="A343">
        <v>654</v>
      </c>
      <c r="B343" s="148" t="s">
        <v>963</v>
      </c>
      <c r="C343" t="s">
        <v>347</v>
      </c>
      <c r="D343">
        <v>2</v>
      </c>
      <c r="E343" s="102">
        <v>37044</v>
      </c>
    </row>
    <row r="344" spans="1:5" ht="13.5">
      <c r="A344">
        <v>655</v>
      </c>
      <c r="B344" s="148" t="s">
        <v>958</v>
      </c>
      <c r="C344" t="s">
        <v>348</v>
      </c>
      <c r="D344">
        <v>2</v>
      </c>
      <c r="E344" s="102">
        <v>37334</v>
      </c>
    </row>
    <row r="345" spans="1:5" ht="13.5">
      <c r="A345">
        <v>656</v>
      </c>
      <c r="B345" s="148" t="s">
        <v>2308</v>
      </c>
      <c r="E345" s="102"/>
    </row>
    <row r="346" spans="1:5" ht="13.5">
      <c r="A346">
        <v>657</v>
      </c>
      <c r="B346" s="148" t="s">
        <v>970</v>
      </c>
      <c r="C346" t="s">
        <v>349</v>
      </c>
      <c r="D346">
        <v>1</v>
      </c>
      <c r="E346" s="102">
        <v>37581</v>
      </c>
    </row>
    <row r="347" spans="1:5" ht="13.5">
      <c r="A347">
        <v>658</v>
      </c>
      <c r="B347" s="148" t="s">
        <v>2308</v>
      </c>
      <c r="E347" s="102"/>
    </row>
    <row r="348" spans="1:5" ht="13.5">
      <c r="A348">
        <v>659</v>
      </c>
      <c r="B348" s="148" t="s">
        <v>2308</v>
      </c>
      <c r="E348" s="102"/>
    </row>
    <row r="349" spans="1:5" ht="13.5">
      <c r="A349">
        <v>660</v>
      </c>
      <c r="B349" s="148" t="s">
        <v>2308</v>
      </c>
      <c r="E349" s="102"/>
    </row>
    <row r="350" spans="1:5" ht="13.5">
      <c r="A350">
        <v>661</v>
      </c>
      <c r="B350" s="148" t="s">
        <v>581</v>
      </c>
      <c r="C350" t="s">
        <v>582</v>
      </c>
      <c r="D350">
        <v>1</v>
      </c>
      <c r="E350" s="102">
        <v>37569</v>
      </c>
    </row>
    <row r="351" spans="1:5" ht="13.5">
      <c r="A351">
        <v>663</v>
      </c>
      <c r="B351" s="148" t="s">
        <v>583</v>
      </c>
      <c r="C351" t="s">
        <v>584</v>
      </c>
      <c r="D351">
        <v>1</v>
      </c>
      <c r="E351" s="102">
        <v>37385</v>
      </c>
    </row>
    <row r="352" spans="1:5" ht="13.5">
      <c r="A352">
        <v>664</v>
      </c>
      <c r="B352" s="148" t="s">
        <v>585</v>
      </c>
      <c r="C352" t="s">
        <v>586</v>
      </c>
      <c r="D352">
        <v>1</v>
      </c>
      <c r="E352" s="102">
        <v>37670</v>
      </c>
    </row>
    <row r="353" spans="1:5" ht="13.5">
      <c r="A353">
        <v>667</v>
      </c>
      <c r="B353" s="148" t="s">
        <v>587</v>
      </c>
      <c r="C353" t="s">
        <v>588</v>
      </c>
      <c r="D353">
        <v>1</v>
      </c>
      <c r="E353" s="102">
        <v>37446</v>
      </c>
    </row>
    <row r="354" spans="1:5" ht="13.5">
      <c r="A354">
        <v>668</v>
      </c>
      <c r="B354" s="148" t="s">
        <v>2308</v>
      </c>
      <c r="E354" s="102"/>
    </row>
    <row r="355" spans="1:5" ht="13.5">
      <c r="A355">
        <v>669</v>
      </c>
      <c r="B355" s="148" t="s">
        <v>2308</v>
      </c>
      <c r="E355" s="102"/>
    </row>
    <row r="356" spans="1:5" ht="13.5">
      <c r="A356">
        <v>670</v>
      </c>
      <c r="B356" s="148" t="s">
        <v>589</v>
      </c>
      <c r="C356" t="s">
        <v>590</v>
      </c>
      <c r="D356">
        <v>2</v>
      </c>
      <c r="E356" s="102">
        <v>37285</v>
      </c>
    </row>
    <row r="357" spans="1:5" ht="13.5">
      <c r="A357">
        <v>671</v>
      </c>
      <c r="B357" s="148" t="s">
        <v>591</v>
      </c>
      <c r="C357" t="s">
        <v>592</v>
      </c>
      <c r="D357">
        <v>2</v>
      </c>
      <c r="E357" s="102">
        <v>37247</v>
      </c>
    </row>
    <row r="358" spans="1:5" ht="13.5">
      <c r="A358">
        <v>672</v>
      </c>
      <c r="B358" s="148" t="s">
        <v>593</v>
      </c>
      <c r="C358" t="s">
        <v>594</v>
      </c>
      <c r="D358">
        <v>2</v>
      </c>
      <c r="E358" s="102">
        <v>37258</v>
      </c>
    </row>
    <row r="359" spans="1:5" ht="13.5">
      <c r="A359">
        <v>676</v>
      </c>
      <c r="B359" s="148" t="s">
        <v>350</v>
      </c>
      <c r="C359" t="s">
        <v>883</v>
      </c>
      <c r="D359">
        <v>1</v>
      </c>
      <c r="E359" s="102">
        <v>37643</v>
      </c>
    </row>
    <row r="360" spans="1:5" ht="13.5">
      <c r="A360">
        <v>694</v>
      </c>
      <c r="B360" s="148" t="s">
        <v>351</v>
      </c>
      <c r="C360" t="s">
        <v>880</v>
      </c>
      <c r="D360">
        <v>2</v>
      </c>
      <c r="E360" s="102">
        <v>37139</v>
      </c>
    </row>
    <row r="361" spans="1:5" ht="13.5">
      <c r="A361">
        <v>695</v>
      </c>
      <c r="B361" s="148" t="s">
        <v>187</v>
      </c>
      <c r="C361" t="s">
        <v>881</v>
      </c>
      <c r="D361">
        <v>2</v>
      </c>
      <c r="E361" s="102">
        <v>37086</v>
      </c>
    </row>
    <row r="362" spans="1:5" ht="13.5">
      <c r="A362">
        <v>696</v>
      </c>
      <c r="B362" s="148" t="s">
        <v>2308</v>
      </c>
      <c r="E362" s="102"/>
    </row>
    <row r="363" spans="1:5" ht="13.5">
      <c r="A363">
        <v>697</v>
      </c>
      <c r="B363" s="148" t="s">
        <v>352</v>
      </c>
      <c r="C363" t="s">
        <v>882</v>
      </c>
      <c r="D363">
        <v>2</v>
      </c>
      <c r="E363" s="102">
        <v>37341</v>
      </c>
    </row>
    <row r="364" spans="1:5" ht="13.5">
      <c r="A364">
        <v>740</v>
      </c>
      <c r="B364" s="148" t="s">
        <v>353</v>
      </c>
      <c r="C364" t="s">
        <v>617</v>
      </c>
      <c r="D364">
        <v>2</v>
      </c>
      <c r="E364" s="102">
        <v>37097</v>
      </c>
    </row>
    <row r="365" spans="1:5" ht="13.5">
      <c r="A365">
        <v>742</v>
      </c>
      <c r="B365" s="148" t="s">
        <v>624</v>
      </c>
      <c r="C365" t="s">
        <v>625</v>
      </c>
      <c r="D365">
        <v>2</v>
      </c>
      <c r="E365" s="102">
        <v>37097</v>
      </c>
    </row>
    <row r="366" spans="1:5" ht="13.5">
      <c r="A366">
        <v>743</v>
      </c>
      <c r="B366" s="148" t="s">
        <v>622</v>
      </c>
      <c r="C366" t="s">
        <v>623</v>
      </c>
      <c r="D366">
        <v>2</v>
      </c>
      <c r="E366" s="102">
        <v>37190</v>
      </c>
    </row>
    <row r="367" spans="1:5" ht="13.5">
      <c r="A367">
        <v>748</v>
      </c>
      <c r="B367" s="148" t="s">
        <v>620</v>
      </c>
      <c r="C367" t="s">
        <v>621</v>
      </c>
      <c r="D367">
        <v>1</v>
      </c>
      <c r="E367" s="102">
        <v>37610</v>
      </c>
    </row>
    <row r="368" spans="1:5" ht="13.5">
      <c r="A368">
        <v>749</v>
      </c>
      <c r="B368" s="148" t="s">
        <v>354</v>
      </c>
      <c r="C368" t="s">
        <v>619</v>
      </c>
      <c r="D368">
        <v>1</v>
      </c>
      <c r="E368" s="102">
        <v>37543</v>
      </c>
    </row>
    <row r="369" spans="1:5" ht="13.5">
      <c r="A369">
        <v>750</v>
      </c>
      <c r="B369" s="148" t="s">
        <v>355</v>
      </c>
      <c r="C369" t="s">
        <v>618</v>
      </c>
      <c r="D369">
        <v>1</v>
      </c>
      <c r="E369" s="102">
        <v>37501</v>
      </c>
    </row>
    <row r="370" spans="1:5" ht="13.5">
      <c r="A370">
        <v>751</v>
      </c>
      <c r="B370" s="148" t="s">
        <v>2308</v>
      </c>
      <c r="E370" s="102"/>
    </row>
    <row r="371" spans="1:5" ht="13.5">
      <c r="A371">
        <v>752</v>
      </c>
      <c r="B371" s="148" t="s">
        <v>2308</v>
      </c>
      <c r="E371" s="102"/>
    </row>
    <row r="372" spans="1:5" ht="13.5">
      <c r="A372">
        <v>753</v>
      </c>
      <c r="B372" s="148" t="s">
        <v>2308</v>
      </c>
      <c r="E372" s="102"/>
    </row>
    <row r="373" spans="1:5" ht="13.5">
      <c r="A373">
        <v>754</v>
      </c>
      <c r="B373" s="148" t="s">
        <v>2308</v>
      </c>
      <c r="E373" s="102"/>
    </row>
    <row r="374" spans="1:5" ht="13.5">
      <c r="A374">
        <v>755</v>
      </c>
      <c r="B374" s="148" t="s">
        <v>2308</v>
      </c>
      <c r="E374" s="102"/>
    </row>
    <row r="375" spans="1:5" ht="13.5">
      <c r="A375">
        <v>756</v>
      </c>
      <c r="B375" s="148" t="s">
        <v>551</v>
      </c>
      <c r="C375" t="s">
        <v>552</v>
      </c>
      <c r="D375">
        <v>2</v>
      </c>
      <c r="E375" s="102">
        <v>37030</v>
      </c>
    </row>
    <row r="376" spans="1:5" ht="13.5">
      <c r="A376">
        <v>757</v>
      </c>
      <c r="B376" s="148" t="s">
        <v>549</v>
      </c>
      <c r="C376" t="s">
        <v>550</v>
      </c>
      <c r="D376">
        <v>2</v>
      </c>
      <c r="E376" s="102">
        <v>37301</v>
      </c>
    </row>
    <row r="377" spans="1:5" ht="13.5">
      <c r="A377">
        <v>758</v>
      </c>
      <c r="B377" s="148" t="s">
        <v>547</v>
      </c>
      <c r="C377" t="s">
        <v>548</v>
      </c>
      <c r="D377">
        <v>2</v>
      </c>
      <c r="E377" s="102">
        <v>37068</v>
      </c>
    </row>
    <row r="378" spans="1:5" ht="13.5">
      <c r="A378">
        <v>759</v>
      </c>
      <c r="B378" s="148" t="s">
        <v>545</v>
      </c>
      <c r="C378" t="s">
        <v>546</v>
      </c>
      <c r="D378">
        <v>2</v>
      </c>
      <c r="E378" s="102">
        <v>37207</v>
      </c>
    </row>
    <row r="379" spans="1:5" ht="13.5">
      <c r="A379">
        <v>760</v>
      </c>
      <c r="B379" s="148" t="s">
        <v>553</v>
      </c>
      <c r="C379" t="s">
        <v>554</v>
      </c>
      <c r="D379">
        <v>2</v>
      </c>
      <c r="E379" s="102">
        <v>37023</v>
      </c>
    </row>
    <row r="380" spans="1:5" ht="13.5">
      <c r="A380">
        <v>761</v>
      </c>
      <c r="B380" s="148" t="s">
        <v>555</v>
      </c>
      <c r="C380" t="s">
        <v>556</v>
      </c>
      <c r="D380">
        <v>2</v>
      </c>
      <c r="E380" s="102">
        <v>37088</v>
      </c>
    </row>
    <row r="381" spans="1:5" ht="13.5">
      <c r="A381">
        <v>762</v>
      </c>
      <c r="B381" s="148" t="s">
        <v>543</v>
      </c>
      <c r="C381" t="s">
        <v>544</v>
      </c>
      <c r="D381">
        <v>2</v>
      </c>
      <c r="E381" s="102">
        <v>37283</v>
      </c>
    </row>
    <row r="382" spans="1:5" ht="13.5">
      <c r="A382">
        <v>763</v>
      </c>
      <c r="B382" s="148" t="s">
        <v>557</v>
      </c>
      <c r="C382" t="s">
        <v>558</v>
      </c>
      <c r="D382">
        <v>1</v>
      </c>
      <c r="E382" s="102">
        <v>37574</v>
      </c>
    </row>
    <row r="383" spans="1:5" ht="13.5">
      <c r="A383">
        <v>764</v>
      </c>
      <c r="B383" s="148" t="s">
        <v>559</v>
      </c>
      <c r="C383" t="s">
        <v>560</v>
      </c>
      <c r="D383">
        <v>1</v>
      </c>
      <c r="E383" s="102">
        <v>37484</v>
      </c>
    </row>
    <row r="384" spans="1:5" ht="13.5">
      <c r="A384">
        <v>765</v>
      </c>
      <c r="B384" s="148" t="s">
        <v>561</v>
      </c>
      <c r="C384" t="s">
        <v>562</v>
      </c>
      <c r="D384">
        <v>1</v>
      </c>
      <c r="E384" s="102">
        <v>37657</v>
      </c>
    </row>
    <row r="385" spans="1:5" ht="13.5">
      <c r="A385">
        <v>766</v>
      </c>
      <c r="B385" s="148" t="s">
        <v>563</v>
      </c>
      <c r="C385" t="s">
        <v>564</v>
      </c>
      <c r="D385">
        <v>1</v>
      </c>
      <c r="E385" s="102">
        <v>37604</v>
      </c>
    </row>
    <row r="386" spans="1:5" ht="13.5">
      <c r="A386">
        <v>767</v>
      </c>
      <c r="B386" s="148" t="s">
        <v>565</v>
      </c>
      <c r="C386" t="s">
        <v>566</v>
      </c>
      <c r="D386">
        <v>1</v>
      </c>
      <c r="E386" s="102">
        <v>37581</v>
      </c>
    </row>
    <row r="387" spans="1:5" ht="13.5">
      <c r="A387">
        <v>768</v>
      </c>
      <c r="B387" s="148" t="s">
        <v>567</v>
      </c>
      <c r="C387" t="s">
        <v>568</v>
      </c>
      <c r="D387">
        <v>1</v>
      </c>
      <c r="E387" s="102">
        <v>37666</v>
      </c>
    </row>
    <row r="388" spans="1:5" ht="13.5">
      <c r="A388">
        <v>769</v>
      </c>
      <c r="B388" s="148" t="s">
        <v>569</v>
      </c>
      <c r="C388" t="s">
        <v>570</v>
      </c>
      <c r="D388">
        <v>1</v>
      </c>
      <c r="E388" s="102">
        <v>37422</v>
      </c>
    </row>
    <row r="389" spans="1:5" ht="13.5">
      <c r="A389">
        <v>770</v>
      </c>
      <c r="B389" s="148" t="s">
        <v>571</v>
      </c>
      <c r="C389" t="s">
        <v>572</v>
      </c>
      <c r="D389">
        <v>1</v>
      </c>
      <c r="E389" s="102">
        <v>37535</v>
      </c>
    </row>
    <row r="390" spans="1:5" ht="13.5">
      <c r="A390">
        <v>782</v>
      </c>
      <c r="B390" s="148" t="s">
        <v>1020</v>
      </c>
      <c r="C390" t="s">
        <v>1021</v>
      </c>
      <c r="D390">
        <v>2</v>
      </c>
      <c r="E390" s="102">
        <v>37162</v>
      </c>
    </row>
    <row r="391" spans="1:5" ht="13.5">
      <c r="A391">
        <v>783</v>
      </c>
      <c r="B391" s="148" t="s">
        <v>1026</v>
      </c>
      <c r="C391" t="s">
        <v>1027</v>
      </c>
      <c r="D391">
        <v>2</v>
      </c>
      <c r="E391" s="102">
        <v>37064</v>
      </c>
    </row>
    <row r="392" spans="1:5" ht="13.5">
      <c r="A392">
        <v>785</v>
      </c>
      <c r="B392" s="148" t="s">
        <v>1024</v>
      </c>
      <c r="C392" t="s">
        <v>1025</v>
      </c>
      <c r="D392">
        <v>2</v>
      </c>
      <c r="E392" s="102">
        <v>37247</v>
      </c>
    </row>
    <row r="393" spans="1:5" ht="13.5">
      <c r="A393">
        <v>795</v>
      </c>
      <c r="B393" s="148" t="s">
        <v>1030</v>
      </c>
      <c r="C393" t="s">
        <v>1031</v>
      </c>
      <c r="D393">
        <v>1</v>
      </c>
      <c r="E393" s="102">
        <v>37621</v>
      </c>
    </row>
    <row r="394" spans="1:5" ht="13.5">
      <c r="A394">
        <v>796</v>
      </c>
      <c r="B394" s="148" t="s">
        <v>1032</v>
      </c>
      <c r="C394" t="s">
        <v>1033</v>
      </c>
      <c r="D394">
        <v>1</v>
      </c>
      <c r="E394" s="102">
        <v>37486</v>
      </c>
    </row>
    <row r="395" spans="1:5" ht="13.5">
      <c r="A395">
        <v>797</v>
      </c>
      <c r="B395" s="148" t="s">
        <v>1034</v>
      </c>
      <c r="C395" t="s">
        <v>1035</v>
      </c>
      <c r="D395">
        <v>1</v>
      </c>
      <c r="E395" s="102">
        <v>37452</v>
      </c>
    </row>
    <row r="396" spans="1:5" ht="13.5">
      <c r="A396">
        <v>798</v>
      </c>
      <c r="B396" s="148" t="s">
        <v>1036</v>
      </c>
      <c r="C396" t="s">
        <v>1037</v>
      </c>
      <c r="D396">
        <v>1</v>
      </c>
      <c r="E396" s="102">
        <v>37416</v>
      </c>
    </row>
    <row r="397" spans="1:5" ht="13.5">
      <c r="A397">
        <v>799</v>
      </c>
      <c r="B397" s="148" t="s">
        <v>1038</v>
      </c>
      <c r="C397" t="s">
        <v>1039</v>
      </c>
      <c r="D397">
        <v>1</v>
      </c>
      <c r="E397" s="102">
        <v>37580</v>
      </c>
    </row>
    <row r="398" spans="1:5" ht="13.5">
      <c r="A398">
        <v>800</v>
      </c>
      <c r="B398" s="148" t="s">
        <v>2308</v>
      </c>
      <c r="E398" s="102"/>
    </row>
    <row r="399" spans="1:5" ht="13.5">
      <c r="A399">
        <v>801</v>
      </c>
      <c r="B399" s="148" t="s">
        <v>2308</v>
      </c>
      <c r="E399" s="102"/>
    </row>
    <row r="400" spans="1:5" ht="13.5">
      <c r="A400">
        <v>802</v>
      </c>
      <c r="B400" s="148" t="s">
        <v>2308</v>
      </c>
      <c r="E400" s="102"/>
    </row>
    <row r="401" spans="1:5" ht="13.5">
      <c r="A401">
        <v>803</v>
      </c>
      <c r="B401" s="148" t="s">
        <v>1028</v>
      </c>
      <c r="C401" t="s">
        <v>1029</v>
      </c>
      <c r="D401">
        <v>2</v>
      </c>
      <c r="E401" s="102">
        <v>37105</v>
      </c>
    </row>
    <row r="402" spans="1:5" ht="13.5">
      <c r="A402">
        <v>804</v>
      </c>
      <c r="B402" s="148" t="s">
        <v>2308</v>
      </c>
      <c r="E402" s="102"/>
    </row>
    <row r="403" spans="1:5" ht="13.5">
      <c r="A403">
        <v>805</v>
      </c>
      <c r="B403" s="148" t="s">
        <v>1022</v>
      </c>
      <c r="C403" t="s">
        <v>1023</v>
      </c>
      <c r="D403">
        <v>2</v>
      </c>
      <c r="E403" s="102">
        <v>37171</v>
      </c>
    </row>
    <row r="404" spans="1:5" ht="13.5">
      <c r="A404">
        <v>806</v>
      </c>
      <c r="B404" s="148" t="s">
        <v>449</v>
      </c>
      <c r="C404" t="s">
        <v>450</v>
      </c>
      <c r="D404">
        <v>1</v>
      </c>
      <c r="E404" s="102">
        <v>37465</v>
      </c>
    </row>
    <row r="405" spans="1:5" ht="13.5">
      <c r="A405">
        <v>807</v>
      </c>
      <c r="B405" s="148" t="s">
        <v>356</v>
      </c>
      <c r="C405" t="s">
        <v>451</v>
      </c>
      <c r="D405">
        <v>1</v>
      </c>
      <c r="E405" s="102">
        <v>37569</v>
      </c>
    </row>
    <row r="406" spans="1:5" ht="13.5">
      <c r="A406">
        <v>808</v>
      </c>
      <c r="B406" s="148" t="s">
        <v>452</v>
      </c>
      <c r="C406" t="s">
        <v>453</v>
      </c>
      <c r="D406">
        <v>1</v>
      </c>
      <c r="E406" s="102">
        <v>37424</v>
      </c>
    </row>
    <row r="407" spans="1:5" ht="13.5">
      <c r="A407">
        <v>809</v>
      </c>
      <c r="B407" s="148" t="s">
        <v>454</v>
      </c>
      <c r="C407" t="s">
        <v>455</v>
      </c>
      <c r="D407">
        <v>1</v>
      </c>
      <c r="E407" s="102">
        <v>37515</v>
      </c>
    </row>
    <row r="408" spans="1:5" ht="13.5">
      <c r="A408">
        <v>810</v>
      </c>
      <c r="B408" s="148" t="s">
        <v>456</v>
      </c>
      <c r="C408" t="s">
        <v>457</v>
      </c>
      <c r="D408">
        <v>1</v>
      </c>
      <c r="E408" s="102">
        <v>37596</v>
      </c>
    </row>
    <row r="409" spans="1:5" ht="13.5">
      <c r="A409">
        <v>811</v>
      </c>
      <c r="B409" s="148" t="s">
        <v>458</v>
      </c>
      <c r="C409" t="s">
        <v>459</v>
      </c>
      <c r="D409">
        <v>1</v>
      </c>
      <c r="E409" s="102">
        <v>37690</v>
      </c>
    </row>
    <row r="410" spans="1:5" ht="13.5">
      <c r="A410">
        <v>812</v>
      </c>
      <c r="B410" s="148" t="s">
        <v>460</v>
      </c>
      <c r="C410" t="s">
        <v>461</v>
      </c>
      <c r="D410">
        <v>1</v>
      </c>
      <c r="E410" s="102">
        <v>37515</v>
      </c>
    </row>
    <row r="411" spans="1:5" ht="13.5">
      <c r="A411">
        <v>813</v>
      </c>
      <c r="B411" s="148" t="s">
        <v>464</v>
      </c>
      <c r="C411" t="s">
        <v>465</v>
      </c>
      <c r="D411">
        <v>2</v>
      </c>
      <c r="E411" s="102">
        <v>37032</v>
      </c>
    </row>
    <row r="412" spans="1:5" ht="13.5">
      <c r="A412">
        <v>814</v>
      </c>
      <c r="B412" s="148" t="s">
        <v>462</v>
      </c>
      <c r="C412" t="s">
        <v>463</v>
      </c>
      <c r="D412">
        <v>1</v>
      </c>
      <c r="E412" s="102">
        <v>37668</v>
      </c>
    </row>
    <row r="413" spans="1:5" ht="13.5">
      <c r="A413">
        <v>815</v>
      </c>
      <c r="B413" s="148" t="s">
        <v>466</v>
      </c>
      <c r="C413" t="s">
        <v>467</v>
      </c>
      <c r="D413">
        <v>2</v>
      </c>
      <c r="E413" s="102">
        <v>37329</v>
      </c>
    </row>
    <row r="414" spans="1:5" ht="13.5">
      <c r="A414">
        <v>816</v>
      </c>
      <c r="B414" s="148" t="s">
        <v>468</v>
      </c>
      <c r="C414" t="s">
        <v>469</v>
      </c>
      <c r="D414">
        <v>2</v>
      </c>
      <c r="E414" s="102">
        <v>37196</v>
      </c>
    </row>
    <row r="415" spans="1:5" ht="13.5">
      <c r="A415">
        <v>817</v>
      </c>
      <c r="B415" s="148" t="s">
        <v>470</v>
      </c>
      <c r="C415" t="s">
        <v>471</v>
      </c>
      <c r="D415">
        <v>2</v>
      </c>
      <c r="E415" s="102">
        <v>37126</v>
      </c>
    </row>
    <row r="416" spans="1:5" ht="13.5">
      <c r="A416">
        <v>818</v>
      </c>
      <c r="B416" s="148" t="s">
        <v>2308</v>
      </c>
      <c r="E416" s="102"/>
    </row>
    <row r="417" spans="1:5" ht="13.5">
      <c r="A417">
        <v>819</v>
      </c>
      <c r="B417" s="148" t="s">
        <v>2308</v>
      </c>
      <c r="E417" s="102"/>
    </row>
    <row r="418" spans="1:5" ht="13.5">
      <c r="A418">
        <v>820</v>
      </c>
      <c r="B418" s="148" t="s">
        <v>2308</v>
      </c>
      <c r="E418" s="102"/>
    </row>
    <row r="419" spans="1:5" ht="13.5">
      <c r="A419">
        <v>821</v>
      </c>
      <c r="B419" s="148" t="s">
        <v>2308</v>
      </c>
      <c r="E419" s="102"/>
    </row>
    <row r="420" spans="1:5" ht="13.5">
      <c r="A420">
        <v>822</v>
      </c>
      <c r="B420" s="148" t="s">
        <v>2308</v>
      </c>
      <c r="E420" s="102"/>
    </row>
    <row r="421" spans="1:5" ht="13.5">
      <c r="A421">
        <v>823</v>
      </c>
      <c r="B421" s="148" t="s">
        <v>2308</v>
      </c>
      <c r="E421" s="102"/>
    </row>
    <row r="422" spans="1:5" ht="13.5">
      <c r="A422">
        <v>824</v>
      </c>
      <c r="B422" s="148" t="s">
        <v>2308</v>
      </c>
      <c r="E422" s="102"/>
    </row>
    <row r="423" spans="1:5" ht="13.5">
      <c r="A423">
        <v>825</v>
      </c>
      <c r="B423" s="148" t="s">
        <v>2308</v>
      </c>
      <c r="E423" s="102"/>
    </row>
    <row r="424" spans="1:5" ht="13.5">
      <c r="A424">
        <v>826</v>
      </c>
      <c r="B424" s="148" t="s">
        <v>2308</v>
      </c>
      <c r="E424" s="102"/>
    </row>
    <row r="425" spans="1:5" ht="13.5">
      <c r="A425">
        <v>827</v>
      </c>
      <c r="B425" s="148" t="s">
        <v>2308</v>
      </c>
      <c r="E425" s="102"/>
    </row>
    <row r="426" spans="1:5" ht="13.5">
      <c r="A426">
        <v>830</v>
      </c>
      <c r="B426" s="148" t="s">
        <v>2308</v>
      </c>
      <c r="E426" s="102"/>
    </row>
    <row r="427" spans="1:5" ht="13.5">
      <c r="A427">
        <v>838</v>
      </c>
      <c r="B427" s="148" t="s">
        <v>2308</v>
      </c>
      <c r="E427" s="102"/>
    </row>
    <row r="428" spans="1:5" ht="13.5">
      <c r="A428">
        <v>841</v>
      </c>
      <c r="B428" s="148" t="s">
        <v>2308</v>
      </c>
      <c r="E428" s="102"/>
    </row>
    <row r="429" spans="1:5" ht="13.5">
      <c r="A429">
        <v>842</v>
      </c>
      <c r="B429" s="148" t="s">
        <v>2308</v>
      </c>
      <c r="E429" s="102"/>
    </row>
    <row r="430" spans="1:5" ht="13.5">
      <c r="A430">
        <v>843</v>
      </c>
      <c r="B430" s="148" t="s">
        <v>2308</v>
      </c>
      <c r="E430" s="102"/>
    </row>
    <row r="431" spans="1:5" ht="13.5">
      <c r="A431">
        <v>846</v>
      </c>
      <c r="B431" s="148" t="s">
        <v>179</v>
      </c>
      <c r="C431" t="s">
        <v>1451</v>
      </c>
      <c r="D431">
        <v>2</v>
      </c>
      <c r="E431" s="102">
        <v>36983</v>
      </c>
    </row>
    <row r="432" spans="1:5" ht="13.5">
      <c r="A432">
        <v>847</v>
      </c>
      <c r="B432" s="148" t="s">
        <v>180</v>
      </c>
      <c r="C432" t="s">
        <v>1452</v>
      </c>
      <c r="D432">
        <v>2</v>
      </c>
      <c r="E432" s="102">
        <v>37140</v>
      </c>
    </row>
    <row r="433" spans="1:5" ht="13.5">
      <c r="A433">
        <v>849</v>
      </c>
      <c r="B433" s="148" t="s">
        <v>181</v>
      </c>
      <c r="C433" t="s">
        <v>1453</v>
      </c>
      <c r="D433">
        <v>2</v>
      </c>
      <c r="E433" s="102">
        <v>37068</v>
      </c>
    </row>
    <row r="434" spans="1:5" ht="13.5">
      <c r="A434">
        <v>850</v>
      </c>
      <c r="B434" s="148" t="s">
        <v>182</v>
      </c>
      <c r="C434" t="s">
        <v>1454</v>
      </c>
      <c r="D434">
        <v>2</v>
      </c>
      <c r="E434" s="102">
        <v>37211</v>
      </c>
    </row>
    <row r="435" spans="1:5" ht="13.5">
      <c r="A435">
        <v>851</v>
      </c>
      <c r="B435" s="148" t="s">
        <v>183</v>
      </c>
      <c r="C435" t="s">
        <v>1455</v>
      </c>
      <c r="D435">
        <v>2</v>
      </c>
      <c r="E435" s="102">
        <v>37251</v>
      </c>
    </row>
    <row r="436" spans="1:5" ht="13.5">
      <c r="A436">
        <v>852</v>
      </c>
      <c r="B436" s="148" t="s">
        <v>184</v>
      </c>
      <c r="C436" t="s">
        <v>1456</v>
      </c>
      <c r="D436">
        <v>2</v>
      </c>
      <c r="E436" s="102">
        <v>37070</v>
      </c>
    </row>
    <row r="437" spans="1:5" ht="13.5">
      <c r="A437">
        <v>853</v>
      </c>
      <c r="B437" s="148" t="s">
        <v>185</v>
      </c>
      <c r="C437" t="s">
        <v>1457</v>
      </c>
      <c r="D437">
        <v>2</v>
      </c>
      <c r="E437" s="102">
        <v>37272</v>
      </c>
    </row>
    <row r="438" spans="1:5" ht="13.5">
      <c r="A438">
        <v>854</v>
      </c>
      <c r="B438" s="148" t="s">
        <v>186</v>
      </c>
      <c r="C438" t="s">
        <v>1458</v>
      </c>
      <c r="D438">
        <v>2</v>
      </c>
      <c r="E438" s="102">
        <v>37115</v>
      </c>
    </row>
    <row r="439" spans="1:5" ht="13.5">
      <c r="A439">
        <v>856</v>
      </c>
      <c r="B439" s="148" t="s">
        <v>1459</v>
      </c>
      <c r="C439" t="s">
        <v>1460</v>
      </c>
      <c r="D439">
        <v>2</v>
      </c>
      <c r="E439" s="102">
        <v>37097</v>
      </c>
    </row>
    <row r="440" spans="1:5" ht="13.5">
      <c r="A440">
        <v>857</v>
      </c>
      <c r="B440" s="148" t="s">
        <v>357</v>
      </c>
      <c r="C440" t="s">
        <v>1461</v>
      </c>
      <c r="D440">
        <v>1</v>
      </c>
      <c r="E440" s="102">
        <v>37486</v>
      </c>
    </row>
    <row r="441" spans="1:5" ht="13.5">
      <c r="A441">
        <v>858</v>
      </c>
      <c r="B441" s="148" t="s">
        <v>358</v>
      </c>
      <c r="C441" t="s">
        <v>1462</v>
      </c>
      <c r="D441">
        <v>1</v>
      </c>
      <c r="E441" s="102">
        <v>37619</v>
      </c>
    </row>
    <row r="442" spans="1:5" ht="13.5">
      <c r="A442">
        <v>860</v>
      </c>
      <c r="B442" s="148" t="s">
        <v>359</v>
      </c>
      <c r="C442" t="s">
        <v>1463</v>
      </c>
      <c r="D442">
        <v>1</v>
      </c>
      <c r="E442" s="102">
        <v>37390</v>
      </c>
    </row>
    <row r="443" spans="1:5" ht="13.5">
      <c r="A443">
        <v>861</v>
      </c>
      <c r="B443" s="148" t="s">
        <v>360</v>
      </c>
      <c r="C443" t="s">
        <v>1464</v>
      </c>
      <c r="D443">
        <v>1</v>
      </c>
      <c r="E443" s="102">
        <v>37376</v>
      </c>
    </row>
    <row r="444" spans="1:5" ht="13.5">
      <c r="A444">
        <v>862</v>
      </c>
      <c r="B444" s="148" t="s">
        <v>361</v>
      </c>
      <c r="C444" t="s">
        <v>1465</v>
      </c>
      <c r="D444">
        <v>1</v>
      </c>
      <c r="E444" s="102">
        <v>37691</v>
      </c>
    </row>
    <row r="445" spans="1:5" ht="13.5">
      <c r="A445">
        <v>863</v>
      </c>
      <c r="B445" s="148" t="s">
        <v>362</v>
      </c>
      <c r="C445" t="s">
        <v>1466</v>
      </c>
      <c r="D445">
        <v>1</v>
      </c>
      <c r="E445" s="102">
        <v>37619</v>
      </c>
    </row>
    <row r="446" spans="1:5" ht="13.5">
      <c r="A446">
        <v>864</v>
      </c>
      <c r="B446" s="148" t="s">
        <v>363</v>
      </c>
      <c r="C446" t="s">
        <v>1467</v>
      </c>
      <c r="D446">
        <v>1</v>
      </c>
      <c r="E446" s="102">
        <v>37506</v>
      </c>
    </row>
    <row r="447" spans="1:5" ht="13.5">
      <c r="A447">
        <v>865</v>
      </c>
      <c r="B447" s="148" t="s">
        <v>1468</v>
      </c>
      <c r="C447" t="s">
        <v>1469</v>
      </c>
      <c r="D447">
        <v>1</v>
      </c>
      <c r="E447" s="102">
        <v>37497</v>
      </c>
    </row>
    <row r="448" spans="1:5" ht="13.5">
      <c r="A448">
        <v>866</v>
      </c>
      <c r="B448" s="148" t="s">
        <v>364</v>
      </c>
      <c r="C448" t="s">
        <v>598</v>
      </c>
      <c r="D448">
        <v>2</v>
      </c>
      <c r="E448" s="102">
        <v>37138</v>
      </c>
    </row>
    <row r="449" spans="1:5" ht="13.5">
      <c r="A449">
        <v>868</v>
      </c>
      <c r="B449" s="148" t="s">
        <v>365</v>
      </c>
      <c r="C449" t="s">
        <v>606</v>
      </c>
      <c r="D449">
        <v>2</v>
      </c>
      <c r="E449" s="102">
        <v>37329</v>
      </c>
    </row>
    <row r="450" spans="1:5" ht="13.5">
      <c r="A450">
        <v>869</v>
      </c>
      <c r="B450" s="148" t="s">
        <v>366</v>
      </c>
      <c r="C450" t="s">
        <v>601</v>
      </c>
      <c r="D450">
        <v>2</v>
      </c>
      <c r="E450" s="102">
        <v>37242</v>
      </c>
    </row>
    <row r="451" spans="1:5" ht="13.5">
      <c r="A451">
        <v>870</v>
      </c>
      <c r="B451" s="148" t="s">
        <v>367</v>
      </c>
      <c r="C451" t="s">
        <v>604</v>
      </c>
      <c r="D451">
        <v>2</v>
      </c>
      <c r="E451" s="102">
        <v>37187</v>
      </c>
    </row>
    <row r="452" spans="1:5" ht="13.5">
      <c r="A452">
        <v>871</v>
      </c>
      <c r="B452" s="148" t="s">
        <v>368</v>
      </c>
      <c r="C452" t="s">
        <v>596</v>
      </c>
      <c r="D452">
        <v>2</v>
      </c>
      <c r="E452" s="102">
        <v>37085</v>
      </c>
    </row>
    <row r="453" spans="1:5" ht="13.5">
      <c r="A453">
        <v>872</v>
      </c>
      <c r="B453" s="148" t="s">
        <v>602</v>
      </c>
      <c r="C453" t="s">
        <v>603</v>
      </c>
      <c r="D453">
        <v>2</v>
      </c>
      <c r="E453" s="102">
        <v>37181</v>
      </c>
    </row>
    <row r="454" spans="1:5" ht="13.5">
      <c r="A454">
        <v>874</v>
      </c>
      <c r="B454" s="148" t="s">
        <v>369</v>
      </c>
      <c r="C454" t="s">
        <v>595</v>
      </c>
      <c r="D454">
        <v>2</v>
      </c>
      <c r="E454" s="102">
        <v>37246</v>
      </c>
    </row>
    <row r="455" spans="1:5" ht="13.5">
      <c r="A455">
        <v>875</v>
      </c>
      <c r="B455" s="148" t="s">
        <v>370</v>
      </c>
      <c r="C455" t="s">
        <v>597</v>
      </c>
      <c r="D455">
        <v>2</v>
      </c>
      <c r="E455" s="102">
        <v>37042</v>
      </c>
    </row>
    <row r="456" spans="1:5" ht="13.5">
      <c r="A456">
        <v>876</v>
      </c>
      <c r="B456" s="148" t="s">
        <v>599</v>
      </c>
      <c r="C456" t="s">
        <v>600</v>
      </c>
      <c r="D456">
        <v>2</v>
      </c>
      <c r="E456" s="102">
        <v>37127</v>
      </c>
    </row>
    <row r="457" spans="1:5" ht="13.5">
      <c r="A457">
        <v>877</v>
      </c>
      <c r="B457" s="148" t="s">
        <v>371</v>
      </c>
      <c r="C457" t="s">
        <v>612</v>
      </c>
      <c r="D457">
        <v>1</v>
      </c>
      <c r="E457" s="102">
        <v>37548</v>
      </c>
    </row>
    <row r="458" spans="1:5" ht="13.5">
      <c r="A458">
        <v>878</v>
      </c>
      <c r="B458" s="148" t="s">
        <v>372</v>
      </c>
      <c r="C458" t="s">
        <v>616</v>
      </c>
      <c r="D458">
        <v>1</v>
      </c>
      <c r="E458" s="102">
        <v>37590</v>
      </c>
    </row>
    <row r="459" spans="1:5" ht="13.5">
      <c r="A459">
        <v>879</v>
      </c>
      <c r="B459" s="148" t="s">
        <v>613</v>
      </c>
      <c r="C459" t="s">
        <v>614</v>
      </c>
      <c r="D459">
        <v>1</v>
      </c>
      <c r="E459" s="102">
        <v>37668</v>
      </c>
    </row>
    <row r="460" spans="1:5" ht="13.5">
      <c r="A460">
        <v>880</v>
      </c>
      <c r="B460" s="148" t="s">
        <v>373</v>
      </c>
      <c r="C460" t="s">
        <v>607</v>
      </c>
      <c r="D460">
        <v>2</v>
      </c>
      <c r="E460" s="102">
        <v>37238</v>
      </c>
    </row>
    <row r="461" spans="1:5" ht="13.5">
      <c r="A461">
        <v>881</v>
      </c>
      <c r="B461" s="148" t="s">
        <v>374</v>
      </c>
      <c r="C461" t="s">
        <v>608</v>
      </c>
      <c r="D461">
        <v>1</v>
      </c>
      <c r="E461" s="102">
        <v>37677</v>
      </c>
    </row>
    <row r="462" spans="1:5" ht="13.5">
      <c r="A462">
        <v>883</v>
      </c>
      <c r="B462" s="148" t="s">
        <v>2308</v>
      </c>
      <c r="E462" s="102"/>
    </row>
    <row r="463" spans="1:5" ht="13.5">
      <c r="A463">
        <v>884</v>
      </c>
      <c r="B463" s="148" t="s">
        <v>375</v>
      </c>
      <c r="C463" t="s">
        <v>611</v>
      </c>
      <c r="D463">
        <v>1</v>
      </c>
      <c r="E463" s="102">
        <v>37572</v>
      </c>
    </row>
    <row r="464" spans="1:5" ht="13.5">
      <c r="A464">
        <v>891</v>
      </c>
      <c r="B464" s="148" t="s">
        <v>2308</v>
      </c>
      <c r="E464" s="102"/>
    </row>
    <row r="465" spans="1:5" ht="13.5">
      <c r="A465">
        <v>892</v>
      </c>
      <c r="B465" s="148" t="s">
        <v>2308</v>
      </c>
      <c r="E465" s="102"/>
    </row>
    <row r="466" spans="1:5" ht="13.5">
      <c r="A466">
        <v>893</v>
      </c>
      <c r="B466" s="148" t="s">
        <v>2308</v>
      </c>
      <c r="E466" s="102"/>
    </row>
    <row r="467" spans="1:5" ht="13.5">
      <c r="A467">
        <v>894</v>
      </c>
      <c r="B467" s="148" t="s">
        <v>2308</v>
      </c>
      <c r="E467" s="102"/>
    </row>
    <row r="468" spans="1:5" ht="13.5">
      <c r="A468">
        <v>900</v>
      </c>
      <c r="B468" s="148" t="s">
        <v>376</v>
      </c>
      <c r="C468" t="s">
        <v>605</v>
      </c>
      <c r="D468">
        <v>2</v>
      </c>
      <c r="E468" s="102">
        <v>37070</v>
      </c>
    </row>
    <row r="469" spans="1:5" ht="13.5">
      <c r="A469">
        <v>909</v>
      </c>
      <c r="B469" s="148" t="s">
        <v>377</v>
      </c>
      <c r="C469" t="s">
        <v>615</v>
      </c>
      <c r="D469">
        <v>2</v>
      </c>
      <c r="E469" s="102">
        <v>37150</v>
      </c>
    </row>
    <row r="470" spans="1:5" ht="13.5">
      <c r="A470">
        <v>910</v>
      </c>
      <c r="B470" s="148" t="s">
        <v>609</v>
      </c>
      <c r="C470" t="s">
        <v>610</v>
      </c>
      <c r="D470">
        <v>2</v>
      </c>
      <c r="E470" s="102">
        <v>37141</v>
      </c>
    </row>
    <row r="471" spans="1:5" ht="13.5">
      <c r="A471">
        <v>911</v>
      </c>
      <c r="B471" s="148" t="s">
        <v>807</v>
      </c>
      <c r="C471" t="s">
        <v>808</v>
      </c>
      <c r="D471">
        <v>1</v>
      </c>
      <c r="E471" s="102">
        <v>37649</v>
      </c>
    </row>
    <row r="472" spans="1:5" ht="13.5">
      <c r="A472">
        <v>912</v>
      </c>
      <c r="B472" s="148" t="s">
        <v>809</v>
      </c>
      <c r="C472" t="s">
        <v>810</v>
      </c>
      <c r="D472">
        <v>1</v>
      </c>
      <c r="E472" s="102">
        <v>37569</v>
      </c>
    </row>
    <row r="473" spans="1:5" ht="13.5">
      <c r="A473">
        <v>913</v>
      </c>
      <c r="B473" s="148" t="s">
        <v>811</v>
      </c>
      <c r="C473" t="s">
        <v>812</v>
      </c>
      <c r="D473">
        <v>1</v>
      </c>
      <c r="E473" s="102">
        <v>37528</v>
      </c>
    </row>
    <row r="474" spans="1:5" ht="13.5">
      <c r="A474">
        <v>914</v>
      </c>
      <c r="B474" s="148" t="s">
        <v>813</v>
      </c>
      <c r="C474" t="s">
        <v>814</v>
      </c>
      <c r="D474">
        <v>1</v>
      </c>
      <c r="E474" s="102">
        <v>37648</v>
      </c>
    </row>
    <row r="475" spans="1:5" ht="13.5">
      <c r="A475">
        <v>915</v>
      </c>
      <c r="B475" s="148" t="s">
        <v>815</v>
      </c>
      <c r="C475" t="s">
        <v>816</v>
      </c>
      <c r="D475">
        <v>1</v>
      </c>
      <c r="E475" s="102">
        <v>37657</v>
      </c>
    </row>
    <row r="476" spans="1:5" ht="13.5">
      <c r="A476">
        <v>916</v>
      </c>
      <c r="B476" s="148" t="s">
        <v>817</v>
      </c>
      <c r="C476" t="s">
        <v>818</v>
      </c>
      <c r="D476">
        <v>1</v>
      </c>
      <c r="E476" s="102">
        <v>37440</v>
      </c>
    </row>
    <row r="477" spans="1:5" ht="13.5">
      <c r="A477">
        <v>917</v>
      </c>
      <c r="B477" s="148" t="s">
        <v>819</v>
      </c>
      <c r="C477" t="s">
        <v>820</v>
      </c>
      <c r="D477">
        <v>1</v>
      </c>
      <c r="E477" s="102">
        <v>37540</v>
      </c>
    </row>
    <row r="478" spans="1:5" ht="13.5">
      <c r="A478">
        <v>919</v>
      </c>
      <c r="B478" s="148" t="s">
        <v>797</v>
      </c>
      <c r="C478" t="s">
        <v>798</v>
      </c>
      <c r="D478">
        <v>2</v>
      </c>
      <c r="E478" s="102">
        <v>37239</v>
      </c>
    </row>
    <row r="479" spans="1:5" ht="13.5">
      <c r="A479">
        <v>920</v>
      </c>
      <c r="B479" s="148" t="s">
        <v>799</v>
      </c>
      <c r="C479" t="s">
        <v>800</v>
      </c>
      <c r="D479">
        <v>2</v>
      </c>
      <c r="E479" s="102">
        <v>37333</v>
      </c>
    </row>
    <row r="480" spans="1:5" ht="13.5">
      <c r="A480">
        <v>921</v>
      </c>
      <c r="B480" s="148" t="s">
        <v>801</v>
      </c>
      <c r="C480" t="s">
        <v>802</v>
      </c>
      <c r="D480">
        <v>2</v>
      </c>
      <c r="E480" s="102">
        <v>37230</v>
      </c>
    </row>
    <row r="481" spans="1:5" ht="13.5">
      <c r="A481">
        <v>922</v>
      </c>
      <c r="B481" s="148" t="s">
        <v>803</v>
      </c>
      <c r="C481" t="s">
        <v>804</v>
      </c>
      <c r="D481">
        <v>2</v>
      </c>
      <c r="E481" s="102">
        <v>37321</v>
      </c>
    </row>
    <row r="482" spans="1:5" ht="13.5">
      <c r="A482">
        <v>923</v>
      </c>
      <c r="B482" s="148" t="s">
        <v>805</v>
      </c>
      <c r="C482" t="s">
        <v>806</v>
      </c>
      <c r="D482">
        <v>2</v>
      </c>
      <c r="E482" s="102">
        <v>37315</v>
      </c>
    </row>
    <row r="483" spans="1:5" ht="13.5">
      <c r="A483">
        <v>930</v>
      </c>
      <c r="B483" s="148" t="s">
        <v>2308</v>
      </c>
      <c r="E483" s="102"/>
    </row>
    <row r="484" spans="1:5" ht="13.5">
      <c r="A484">
        <v>932</v>
      </c>
      <c r="B484" s="148" t="s">
        <v>474</v>
      </c>
      <c r="C484" t="s">
        <v>475</v>
      </c>
      <c r="D484">
        <v>2</v>
      </c>
      <c r="E484" s="102">
        <v>37249</v>
      </c>
    </row>
    <row r="485" spans="1:5" ht="13.5">
      <c r="A485">
        <v>933</v>
      </c>
      <c r="B485" s="148" t="s">
        <v>480</v>
      </c>
      <c r="C485" t="s">
        <v>481</v>
      </c>
      <c r="D485">
        <v>1</v>
      </c>
      <c r="E485" s="102">
        <v>37593</v>
      </c>
    </row>
    <row r="486" spans="1:5" ht="13.5">
      <c r="A486">
        <v>934</v>
      </c>
      <c r="B486" s="148" t="s">
        <v>2308</v>
      </c>
      <c r="E486" s="102"/>
    </row>
    <row r="487" spans="1:5" ht="13.5">
      <c r="A487">
        <v>936</v>
      </c>
      <c r="B487" s="148" t="s">
        <v>2308</v>
      </c>
      <c r="E487" s="102"/>
    </row>
    <row r="488" spans="1:5" ht="13.5">
      <c r="A488">
        <v>937</v>
      </c>
      <c r="B488" s="148" t="s">
        <v>2308</v>
      </c>
      <c r="E488" s="102"/>
    </row>
    <row r="489" spans="1:5" ht="13.5">
      <c r="A489">
        <v>938</v>
      </c>
      <c r="B489" s="148" t="s">
        <v>2308</v>
      </c>
      <c r="E489" s="102"/>
    </row>
    <row r="490" spans="1:5" ht="13.5">
      <c r="A490">
        <v>939</v>
      </c>
      <c r="B490" s="148" t="s">
        <v>2308</v>
      </c>
      <c r="E490" s="102"/>
    </row>
    <row r="491" spans="1:5" ht="13.5">
      <c r="A491">
        <v>940</v>
      </c>
      <c r="B491" s="148" t="s">
        <v>2308</v>
      </c>
      <c r="E491" s="102"/>
    </row>
    <row r="492" spans="1:5" ht="13.5">
      <c r="A492">
        <v>941</v>
      </c>
      <c r="B492" s="148" t="s">
        <v>2308</v>
      </c>
      <c r="E492" s="102"/>
    </row>
    <row r="493" spans="1:5" ht="13.5">
      <c r="A493">
        <v>942</v>
      </c>
      <c r="B493" s="148" t="s">
        <v>2308</v>
      </c>
      <c r="E493" s="102"/>
    </row>
    <row r="494" spans="1:5" ht="13.5">
      <c r="A494">
        <v>943</v>
      </c>
      <c r="B494" s="148" t="s">
        <v>472</v>
      </c>
      <c r="C494" t="s">
        <v>473</v>
      </c>
      <c r="D494">
        <v>2</v>
      </c>
      <c r="E494" s="102">
        <v>37144</v>
      </c>
    </row>
    <row r="495" spans="1:5" ht="13.5">
      <c r="A495">
        <v>944</v>
      </c>
      <c r="B495" s="148" t="s">
        <v>478</v>
      </c>
      <c r="C495" t="s">
        <v>479</v>
      </c>
      <c r="D495">
        <v>1</v>
      </c>
      <c r="E495" s="102">
        <v>37566</v>
      </c>
    </row>
    <row r="496" spans="1:5" ht="13.5">
      <c r="A496">
        <v>945</v>
      </c>
      <c r="B496" s="148" t="s">
        <v>476</v>
      </c>
      <c r="C496" t="s">
        <v>477</v>
      </c>
      <c r="D496">
        <v>1</v>
      </c>
      <c r="E496" s="102">
        <v>37655</v>
      </c>
    </row>
    <row r="497" spans="1:5" ht="13.5">
      <c r="A497">
        <v>950</v>
      </c>
      <c r="B497" s="148" t="s">
        <v>2308</v>
      </c>
      <c r="E497" s="102"/>
    </row>
    <row r="498" spans="1:5" ht="13.5">
      <c r="A498">
        <v>951</v>
      </c>
      <c r="B498" s="148" t="s">
        <v>975</v>
      </c>
      <c r="C498" t="s">
        <v>976</v>
      </c>
      <c r="D498">
        <v>1</v>
      </c>
      <c r="E498" s="102">
        <v>37562</v>
      </c>
    </row>
    <row r="499" spans="1:5" ht="13.5">
      <c r="A499">
        <v>957</v>
      </c>
      <c r="B499" s="148" t="s">
        <v>971</v>
      </c>
      <c r="C499" t="s">
        <v>972</v>
      </c>
      <c r="D499">
        <v>2</v>
      </c>
      <c r="E499" s="102">
        <v>37135</v>
      </c>
    </row>
    <row r="500" spans="1:5" ht="13.5">
      <c r="A500">
        <v>959</v>
      </c>
      <c r="B500" s="148" t="s">
        <v>973</v>
      </c>
      <c r="C500" t="s">
        <v>974</v>
      </c>
      <c r="D500">
        <v>2</v>
      </c>
      <c r="E500" s="102">
        <v>37341</v>
      </c>
    </row>
    <row r="501" spans="1:5" ht="13.5">
      <c r="A501">
        <v>976</v>
      </c>
      <c r="B501" s="148" t="s">
        <v>1042</v>
      </c>
      <c r="C501" t="s">
        <v>1043</v>
      </c>
      <c r="D501">
        <v>2</v>
      </c>
      <c r="E501" s="102">
        <v>37068</v>
      </c>
    </row>
    <row r="502" spans="1:5" ht="13.5">
      <c r="A502">
        <v>977</v>
      </c>
      <c r="B502" s="148" t="s">
        <v>1040</v>
      </c>
      <c r="C502" t="s">
        <v>1041</v>
      </c>
      <c r="D502">
        <v>2</v>
      </c>
      <c r="E502" s="102">
        <v>37175</v>
      </c>
    </row>
    <row r="503" spans="1:5" ht="13.5">
      <c r="A503">
        <v>978</v>
      </c>
      <c r="B503" s="148" t="s">
        <v>1044</v>
      </c>
      <c r="C503" t="s">
        <v>1045</v>
      </c>
      <c r="D503">
        <v>2</v>
      </c>
      <c r="E503" s="102">
        <v>37075</v>
      </c>
    </row>
    <row r="504" spans="1:5" ht="13.5">
      <c r="A504">
        <v>979</v>
      </c>
      <c r="B504" s="148" t="s">
        <v>1046</v>
      </c>
      <c r="C504" t="s">
        <v>1047</v>
      </c>
      <c r="D504">
        <v>2</v>
      </c>
      <c r="E504" s="102">
        <v>37204</v>
      </c>
    </row>
    <row r="505" spans="1:5" ht="13.5">
      <c r="A505">
        <v>980</v>
      </c>
      <c r="B505" s="148" t="s">
        <v>1048</v>
      </c>
      <c r="C505" t="s">
        <v>1049</v>
      </c>
      <c r="D505">
        <v>2</v>
      </c>
      <c r="E505" s="102">
        <v>37222</v>
      </c>
    </row>
    <row r="506" spans="1:5" ht="13.5">
      <c r="A506">
        <v>981</v>
      </c>
      <c r="B506" s="148" t="s">
        <v>1050</v>
      </c>
      <c r="C506" t="s">
        <v>1051</v>
      </c>
      <c r="D506">
        <v>2</v>
      </c>
      <c r="E506" s="102">
        <v>37004</v>
      </c>
    </row>
    <row r="507" spans="1:5" ht="13.5">
      <c r="A507">
        <v>982</v>
      </c>
      <c r="B507" s="148" t="s">
        <v>1052</v>
      </c>
      <c r="C507" t="s">
        <v>1053</v>
      </c>
      <c r="D507">
        <v>2</v>
      </c>
      <c r="E507" s="102">
        <v>37019</v>
      </c>
    </row>
    <row r="508" spans="1:5" ht="13.5">
      <c r="A508">
        <v>983</v>
      </c>
      <c r="B508" s="148" t="s">
        <v>2308</v>
      </c>
      <c r="E508" s="102"/>
    </row>
    <row r="509" spans="1:5" ht="13.5">
      <c r="A509">
        <v>988</v>
      </c>
      <c r="B509" s="148" t="s">
        <v>1054</v>
      </c>
      <c r="C509" t="s">
        <v>1055</v>
      </c>
      <c r="D509">
        <v>1</v>
      </c>
      <c r="E509" s="102">
        <v>37452</v>
      </c>
    </row>
    <row r="510" spans="1:5" ht="13.5">
      <c r="A510">
        <v>989</v>
      </c>
      <c r="B510" s="148" t="s">
        <v>2308</v>
      </c>
      <c r="E510" s="102"/>
    </row>
    <row r="511" spans="1:5" ht="13.5">
      <c r="A511">
        <v>990</v>
      </c>
      <c r="B511" s="148" t="s">
        <v>2308</v>
      </c>
      <c r="E511" s="102"/>
    </row>
    <row r="512" spans="1:5" ht="13.5">
      <c r="A512">
        <v>991</v>
      </c>
      <c r="B512" s="148" t="s">
        <v>2308</v>
      </c>
      <c r="E512" s="102"/>
    </row>
    <row r="513" spans="1:5" ht="13.5">
      <c r="A513">
        <v>992</v>
      </c>
      <c r="B513" s="148" t="s">
        <v>2308</v>
      </c>
      <c r="E513" s="102"/>
    </row>
    <row r="514" spans="1:5" ht="13.5">
      <c r="A514">
        <v>993</v>
      </c>
      <c r="B514" s="148" t="s">
        <v>2308</v>
      </c>
      <c r="E514" s="102"/>
    </row>
    <row r="515" spans="1:5" ht="13.5">
      <c r="A515">
        <v>994</v>
      </c>
      <c r="B515" s="148" t="s">
        <v>2308</v>
      </c>
      <c r="E515" s="102"/>
    </row>
    <row r="516" spans="1:5" ht="13.5">
      <c r="A516">
        <v>995</v>
      </c>
      <c r="B516" s="148" t="s">
        <v>2308</v>
      </c>
      <c r="E516" s="102"/>
    </row>
    <row r="517" spans="1:5" ht="13.5">
      <c r="A517">
        <v>996</v>
      </c>
      <c r="B517" s="148" t="s">
        <v>2308</v>
      </c>
      <c r="E517" s="102"/>
    </row>
    <row r="518" spans="1:5" ht="13.5">
      <c r="A518">
        <v>997</v>
      </c>
      <c r="B518" s="148" t="s">
        <v>2308</v>
      </c>
      <c r="E518" s="102"/>
    </row>
    <row r="519" spans="1:5" ht="13.5">
      <c r="A519">
        <v>1007</v>
      </c>
      <c r="B519" s="148" t="s">
        <v>1062</v>
      </c>
      <c r="C519" t="s">
        <v>1063</v>
      </c>
      <c r="D519">
        <v>1</v>
      </c>
      <c r="E519" s="102">
        <v>37503</v>
      </c>
    </row>
    <row r="520" spans="1:5" ht="13.5">
      <c r="A520">
        <v>1008</v>
      </c>
      <c r="B520" s="148" t="s">
        <v>1064</v>
      </c>
      <c r="C520" t="s">
        <v>1065</v>
      </c>
      <c r="D520">
        <v>1</v>
      </c>
      <c r="E520" s="102">
        <v>37534</v>
      </c>
    </row>
    <row r="521" spans="1:5" ht="13.5">
      <c r="A521">
        <v>1011</v>
      </c>
      <c r="B521" s="148" t="s">
        <v>1056</v>
      </c>
      <c r="C521" t="s">
        <v>1057</v>
      </c>
      <c r="D521">
        <v>1</v>
      </c>
      <c r="E521" s="102">
        <v>37674</v>
      </c>
    </row>
    <row r="522" spans="1:5" ht="13.5">
      <c r="A522">
        <v>1012</v>
      </c>
      <c r="B522" s="148" t="s">
        <v>1058</v>
      </c>
      <c r="C522" t="s">
        <v>1059</v>
      </c>
      <c r="D522">
        <v>1</v>
      </c>
      <c r="E522" s="102">
        <v>37397</v>
      </c>
    </row>
    <row r="523" spans="1:5" ht="13.5">
      <c r="A523">
        <v>1013</v>
      </c>
      <c r="B523" s="148" t="s">
        <v>1060</v>
      </c>
      <c r="C523" t="s">
        <v>1061</v>
      </c>
      <c r="D523">
        <v>1</v>
      </c>
      <c r="E523" s="102">
        <v>37685</v>
      </c>
    </row>
    <row r="524" spans="1:5" ht="13.5">
      <c r="A524">
        <v>1016</v>
      </c>
      <c r="B524" s="148" t="s">
        <v>741</v>
      </c>
      <c r="C524" t="s">
        <v>742</v>
      </c>
      <c r="D524">
        <v>1</v>
      </c>
      <c r="E524" s="102">
        <v>37652</v>
      </c>
    </row>
    <row r="525" spans="1:5" ht="13.5">
      <c r="A525">
        <v>1017</v>
      </c>
      <c r="B525" s="148" t="s">
        <v>743</v>
      </c>
      <c r="C525" t="s">
        <v>744</v>
      </c>
      <c r="D525">
        <v>1</v>
      </c>
      <c r="E525" s="102">
        <v>37598</v>
      </c>
    </row>
    <row r="526" spans="1:5" ht="13.5">
      <c r="A526">
        <v>1018</v>
      </c>
      <c r="B526" s="148" t="s">
        <v>745</v>
      </c>
      <c r="C526" t="s">
        <v>746</v>
      </c>
      <c r="D526">
        <v>1</v>
      </c>
      <c r="E526" s="102">
        <v>37462</v>
      </c>
    </row>
    <row r="527" spans="1:5" ht="13.5">
      <c r="A527">
        <v>1019</v>
      </c>
      <c r="B527" s="148" t="s">
        <v>747</v>
      </c>
      <c r="C527" t="s">
        <v>748</v>
      </c>
      <c r="D527">
        <v>1</v>
      </c>
      <c r="E527" s="102">
        <v>37462</v>
      </c>
    </row>
    <row r="528" spans="1:5" ht="13.5">
      <c r="A528">
        <v>1027</v>
      </c>
      <c r="B528" s="148" t="s">
        <v>2308</v>
      </c>
      <c r="E528" s="102"/>
    </row>
    <row r="529" spans="1:5" ht="13.5">
      <c r="A529">
        <v>1028</v>
      </c>
      <c r="B529" s="148" t="s">
        <v>2308</v>
      </c>
      <c r="E529" s="102"/>
    </row>
    <row r="530" spans="1:5" ht="13.5">
      <c r="A530">
        <v>1029</v>
      </c>
      <c r="B530" s="148" t="s">
        <v>2308</v>
      </c>
      <c r="E530" s="102"/>
    </row>
    <row r="531" spans="1:5" ht="13.5">
      <c r="A531">
        <v>1032</v>
      </c>
      <c r="B531" s="148" t="s">
        <v>2308</v>
      </c>
      <c r="E531" s="102"/>
    </row>
    <row r="532" spans="1:5" ht="13.5">
      <c r="A532">
        <v>1033</v>
      </c>
      <c r="B532" s="148" t="s">
        <v>378</v>
      </c>
      <c r="C532" t="s">
        <v>736</v>
      </c>
      <c r="D532">
        <v>2</v>
      </c>
      <c r="E532" s="102">
        <v>37031</v>
      </c>
    </row>
    <row r="533" spans="1:5" ht="13.5">
      <c r="A533">
        <v>1034</v>
      </c>
      <c r="B533" s="148" t="s">
        <v>379</v>
      </c>
      <c r="C533" t="s">
        <v>737</v>
      </c>
      <c r="D533">
        <v>2</v>
      </c>
      <c r="E533" s="102">
        <v>37012</v>
      </c>
    </row>
    <row r="534" spans="1:5" ht="13.5">
      <c r="A534">
        <v>1035</v>
      </c>
      <c r="B534" s="148" t="s">
        <v>380</v>
      </c>
      <c r="C534" t="s">
        <v>738</v>
      </c>
      <c r="D534">
        <v>2</v>
      </c>
      <c r="E534" s="102">
        <v>37241</v>
      </c>
    </row>
    <row r="535" spans="1:5" ht="13.5">
      <c r="A535">
        <v>1036</v>
      </c>
      <c r="B535" s="148" t="s">
        <v>2308</v>
      </c>
      <c r="E535" s="102"/>
    </row>
    <row r="536" spans="1:5" ht="13.5">
      <c r="A536">
        <v>1037</v>
      </c>
      <c r="B536" s="148" t="s">
        <v>739</v>
      </c>
      <c r="C536" t="s">
        <v>740</v>
      </c>
      <c r="D536">
        <v>2</v>
      </c>
      <c r="E536" s="102">
        <v>37222</v>
      </c>
    </row>
    <row r="537" spans="1:5" ht="13.5">
      <c r="A537">
        <v>1041</v>
      </c>
      <c r="B537" s="148" t="s">
        <v>2308</v>
      </c>
      <c r="E537" s="102"/>
    </row>
    <row r="538" spans="1:5" ht="13.5">
      <c r="A538">
        <v>1042</v>
      </c>
      <c r="B538" s="148" t="s">
        <v>2308</v>
      </c>
      <c r="E538" s="102"/>
    </row>
    <row r="539" spans="1:5" ht="13.5">
      <c r="A539">
        <v>1043</v>
      </c>
      <c r="B539" s="148" t="s">
        <v>2308</v>
      </c>
      <c r="E539" s="102"/>
    </row>
    <row r="540" spans="1:5" ht="13.5">
      <c r="A540">
        <v>1044</v>
      </c>
      <c r="B540" s="148" t="s">
        <v>2308</v>
      </c>
      <c r="E540" s="102"/>
    </row>
    <row r="541" spans="1:5" ht="13.5">
      <c r="A541">
        <v>1045</v>
      </c>
      <c r="B541" s="148" t="s">
        <v>2308</v>
      </c>
      <c r="E541" s="102"/>
    </row>
    <row r="542" spans="1:5" ht="13.5">
      <c r="A542">
        <v>1046</v>
      </c>
      <c r="B542" s="148" t="s">
        <v>2308</v>
      </c>
      <c r="E542" s="102"/>
    </row>
    <row r="543" spans="1:5" ht="13.5">
      <c r="A543">
        <v>1047</v>
      </c>
      <c r="B543" s="148" t="s">
        <v>2308</v>
      </c>
      <c r="E543" s="102"/>
    </row>
    <row r="544" spans="1:5" ht="13.5">
      <c r="A544">
        <v>1048</v>
      </c>
      <c r="B544" s="148" t="s">
        <v>2308</v>
      </c>
      <c r="E544" s="102"/>
    </row>
    <row r="545" spans="1:5" ht="13.5">
      <c r="A545">
        <v>1049</v>
      </c>
      <c r="B545" s="148" t="s">
        <v>2308</v>
      </c>
      <c r="E545" s="102"/>
    </row>
    <row r="546" spans="1:5" ht="13.5">
      <c r="A546">
        <v>1050</v>
      </c>
      <c r="B546" s="148" t="s">
        <v>531</v>
      </c>
      <c r="C546" t="s">
        <v>532</v>
      </c>
      <c r="D546">
        <v>1</v>
      </c>
      <c r="E546" s="102">
        <v>37380</v>
      </c>
    </row>
    <row r="547" spans="1:5" ht="13.5">
      <c r="A547">
        <v>1051</v>
      </c>
      <c r="B547" s="148" t="s">
        <v>513</v>
      </c>
      <c r="C547" t="s">
        <v>514</v>
      </c>
      <c r="D547">
        <v>1</v>
      </c>
      <c r="E547" s="102">
        <v>37359</v>
      </c>
    </row>
    <row r="548" spans="1:5" ht="13.5">
      <c r="A548">
        <v>1052</v>
      </c>
      <c r="B548" s="148" t="s">
        <v>515</v>
      </c>
      <c r="C548" t="s">
        <v>516</v>
      </c>
      <c r="D548">
        <v>1</v>
      </c>
      <c r="E548" s="102">
        <v>37423</v>
      </c>
    </row>
    <row r="549" spans="1:5" ht="13.5">
      <c r="A549">
        <v>1053</v>
      </c>
      <c r="B549" s="148" t="s">
        <v>517</v>
      </c>
      <c r="C549" t="s">
        <v>518</v>
      </c>
      <c r="D549">
        <v>1</v>
      </c>
      <c r="E549" s="102">
        <v>37473</v>
      </c>
    </row>
    <row r="550" spans="1:5" ht="13.5">
      <c r="A550">
        <v>1054</v>
      </c>
      <c r="B550" s="148" t="s">
        <v>519</v>
      </c>
      <c r="C550" t="s">
        <v>520</v>
      </c>
      <c r="D550">
        <v>1</v>
      </c>
      <c r="E550" s="102">
        <v>37578</v>
      </c>
    </row>
    <row r="551" spans="1:5" ht="13.5">
      <c r="A551">
        <v>1055</v>
      </c>
      <c r="B551" s="148" t="s">
        <v>521</v>
      </c>
      <c r="C551" t="s">
        <v>522</v>
      </c>
      <c r="D551">
        <v>1</v>
      </c>
      <c r="E551" s="102">
        <v>37417</v>
      </c>
    </row>
    <row r="552" spans="1:5" ht="13.5">
      <c r="A552">
        <v>1056</v>
      </c>
      <c r="B552" s="148" t="s">
        <v>523</v>
      </c>
      <c r="C552" t="s">
        <v>524</v>
      </c>
      <c r="D552">
        <v>1</v>
      </c>
      <c r="E552" s="102">
        <v>37432</v>
      </c>
    </row>
    <row r="553" spans="1:5" ht="13.5">
      <c r="A553">
        <v>1057</v>
      </c>
      <c r="B553" s="148" t="s">
        <v>525</v>
      </c>
      <c r="C553" t="s">
        <v>526</v>
      </c>
      <c r="D553">
        <v>1</v>
      </c>
      <c r="E553" s="102">
        <v>37530</v>
      </c>
    </row>
    <row r="554" spans="1:5" ht="13.5">
      <c r="A554">
        <v>1059</v>
      </c>
      <c r="B554" s="148" t="s">
        <v>527</v>
      </c>
      <c r="C554" t="s">
        <v>528</v>
      </c>
      <c r="D554">
        <v>1</v>
      </c>
      <c r="E554" s="102">
        <v>37654</v>
      </c>
    </row>
    <row r="555" spans="1:5" ht="13.5">
      <c r="A555">
        <v>1060</v>
      </c>
      <c r="B555" s="148" t="s">
        <v>529</v>
      </c>
      <c r="C555" t="s">
        <v>530</v>
      </c>
      <c r="D555">
        <v>1</v>
      </c>
      <c r="E555" s="102">
        <v>37523</v>
      </c>
    </row>
    <row r="556" spans="1:5" ht="13.5">
      <c r="A556">
        <v>1063</v>
      </c>
      <c r="B556" s="148" t="s">
        <v>499</v>
      </c>
      <c r="C556" t="s">
        <v>500</v>
      </c>
      <c r="D556">
        <v>2</v>
      </c>
      <c r="E556" s="102">
        <v>37055</v>
      </c>
    </row>
    <row r="557" spans="1:5" ht="13.5">
      <c r="A557">
        <v>1065</v>
      </c>
      <c r="B557" s="148" t="s">
        <v>501</v>
      </c>
      <c r="C557" t="s">
        <v>502</v>
      </c>
      <c r="D557">
        <v>2</v>
      </c>
      <c r="E557" s="102">
        <v>37120</v>
      </c>
    </row>
    <row r="558" spans="1:5" ht="13.5">
      <c r="A558">
        <v>1067</v>
      </c>
      <c r="B558" s="148" t="s">
        <v>503</v>
      </c>
      <c r="C558" t="s">
        <v>504</v>
      </c>
      <c r="D558">
        <v>2</v>
      </c>
      <c r="E558" s="102">
        <v>37005</v>
      </c>
    </row>
    <row r="559" spans="1:5" ht="13.5">
      <c r="A559">
        <v>1068</v>
      </c>
      <c r="B559" s="148" t="s">
        <v>505</v>
      </c>
      <c r="C559" t="s">
        <v>506</v>
      </c>
      <c r="D559">
        <v>2</v>
      </c>
      <c r="E559" s="102">
        <v>37156</v>
      </c>
    </row>
    <row r="560" spans="1:5" ht="13.5">
      <c r="A560">
        <v>1069</v>
      </c>
      <c r="B560" s="148" t="s">
        <v>507</v>
      </c>
      <c r="C560" t="s">
        <v>508</v>
      </c>
      <c r="D560">
        <v>2</v>
      </c>
      <c r="E560" s="102">
        <v>37271</v>
      </c>
    </row>
    <row r="561" spans="1:5" ht="13.5">
      <c r="A561">
        <v>1070</v>
      </c>
      <c r="B561" s="148" t="s">
        <v>509</v>
      </c>
      <c r="C561" t="s">
        <v>510</v>
      </c>
      <c r="D561">
        <v>2</v>
      </c>
      <c r="E561" s="102">
        <v>37078</v>
      </c>
    </row>
    <row r="562" spans="1:5" ht="13.5">
      <c r="A562">
        <v>1071</v>
      </c>
      <c r="B562" s="148" t="s">
        <v>511</v>
      </c>
      <c r="C562" t="s">
        <v>512</v>
      </c>
      <c r="D562">
        <v>2</v>
      </c>
      <c r="E562" s="102">
        <v>37160</v>
      </c>
    </row>
    <row r="563" spans="1:5" ht="13.5">
      <c r="A563">
        <v>1096</v>
      </c>
      <c r="B563" s="148" t="s">
        <v>665</v>
      </c>
      <c r="C563" t="s">
        <v>666</v>
      </c>
      <c r="D563">
        <v>2</v>
      </c>
      <c r="E563" s="102">
        <v>37178</v>
      </c>
    </row>
    <row r="564" spans="1:5" ht="13.5">
      <c r="A564">
        <v>1097</v>
      </c>
      <c r="B564" s="148" t="s">
        <v>2308</v>
      </c>
      <c r="E564" s="102"/>
    </row>
    <row r="565" spans="1:5" ht="13.5">
      <c r="A565">
        <v>1098</v>
      </c>
      <c r="B565" s="148" t="s">
        <v>669</v>
      </c>
      <c r="C565" t="s">
        <v>670</v>
      </c>
      <c r="D565">
        <v>2</v>
      </c>
      <c r="E565" s="102">
        <v>37019</v>
      </c>
    </row>
    <row r="566" spans="1:5" ht="13.5">
      <c r="A566">
        <v>1099</v>
      </c>
      <c r="B566" s="148" t="s">
        <v>671</v>
      </c>
      <c r="C566" t="s">
        <v>672</v>
      </c>
      <c r="D566">
        <v>2</v>
      </c>
      <c r="E566" s="102">
        <v>37329</v>
      </c>
    </row>
    <row r="567" spans="1:5" ht="13.5">
      <c r="A567">
        <v>1100</v>
      </c>
      <c r="B567" s="148" t="s">
        <v>2308</v>
      </c>
      <c r="E567" s="102"/>
    </row>
    <row r="568" spans="1:5" ht="13.5">
      <c r="A568">
        <v>1101</v>
      </c>
      <c r="B568" s="148" t="s">
        <v>628</v>
      </c>
      <c r="C568" t="s">
        <v>629</v>
      </c>
      <c r="D568">
        <v>2</v>
      </c>
      <c r="E568" s="102">
        <v>37222</v>
      </c>
    </row>
    <row r="569" spans="1:5" ht="13.5">
      <c r="A569">
        <v>1102</v>
      </c>
      <c r="B569" s="148" t="s">
        <v>626</v>
      </c>
      <c r="C569" t="s">
        <v>627</v>
      </c>
      <c r="D569">
        <v>2</v>
      </c>
      <c r="E569" s="102">
        <v>37063</v>
      </c>
    </row>
    <row r="570" spans="1:5" ht="13.5">
      <c r="A570">
        <v>1103</v>
      </c>
      <c r="B570" s="148" t="s">
        <v>2308</v>
      </c>
      <c r="E570" s="102"/>
    </row>
    <row r="571" spans="1:5" ht="13.5">
      <c r="A571">
        <v>1104</v>
      </c>
      <c r="B571" s="148" t="s">
        <v>2308</v>
      </c>
      <c r="E571" s="102"/>
    </row>
    <row r="572" spans="1:5" ht="13.5">
      <c r="A572">
        <v>1105</v>
      </c>
      <c r="B572" s="148" t="s">
        <v>673</v>
      </c>
      <c r="C572" t="s">
        <v>674</v>
      </c>
      <c r="D572">
        <v>2</v>
      </c>
      <c r="E572" s="102">
        <v>37228</v>
      </c>
    </row>
    <row r="573" spans="1:5" ht="13.5">
      <c r="A573">
        <v>1106</v>
      </c>
      <c r="B573" s="148" t="s">
        <v>630</v>
      </c>
      <c r="C573" t="s">
        <v>631</v>
      </c>
      <c r="D573">
        <v>2</v>
      </c>
      <c r="E573" s="102">
        <v>37317</v>
      </c>
    </row>
    <row r="574" spans="1:5" ht="13.5">
      <c r="A574">
        <v>1107</v>
      </c>
      <c r="B574" s="148" t="s">
        <v>675</v>
      </c>
      <c r="C574" t="s">
        <v>676</v>
      </c>
      <c r="D574">
        <v>2</v>
      </c>
      <c r="E574" s="102">
        <v>36987</v>
      </c>
    </row>
    <row r="575" spans="1:5" ht="13.5">
      <c r="A575">
        <v>1108</v>
      </c>
      <c r="B575" s="148" t="s">
        <v>636</v>
      </c>
      <c r="C575" t="s">
        <v>637</v>
      </c>
      <c r="D575">
        <v>2</v>
      </c>
      <c r="E575" s="102">
        <v>37258</v>
      </c>
    </row>
    <row r="576" spans="1:5" ht="13.5">
      <c r="A576">
        <v>1109</v>
      </c>
      <c r="B576" s="148" t="s">
        <v>660</v>
      </c>
      <c r="C576" t="s">
        <v>661</v>
      </c>
      <c r="D576">
        <v>1</v>
      </c>
      <c r="E576" s="102">
        <v>37442</v>
      </c>
    </row>
    <row r="577" spans="1:5" ht="13.5">
      <c r="A577">
        <v>1110</v>
      </c>
      <c r="B577" s="148" t="s">
        <v>2308</v>
      </c>
      <c r="E577" s="102"/>
    </row>
    <row r="578" spans="1:5" ht="13.5">
      <c r="A578">
        <v>1111</v>
      </c>
      <c r="B578" s="148" t="s">
        <v>2308</v>
      </c>
      <c r="E578" s="102"/>
    </row>
    <row r="579" spans="1:5" ht="13.5">
      <c r="A579">
        <v>1112</v>
      </c>
      <c r="B579" s="148" t="s">
        <v>2308</v>
      </c>
      <c r="E579" s="102"/>
    </row>
    <row r="580" spans="1:5" ht="13.5">
      <c r="A580">
        <v>1113</v>
      </c>
      <c r="B580" s="148" t="s">
        <v>2308</v>
      </c>
      <c r="E580" s="102"/>
    </row>
    <row r="581" spans="1:5" ht="13.5">
      <c r="A581">
        <v>1114</v>
      </c>
      <c r="B581" s="148" t="s">
        <v>2308</v>
      </c>
      <c r="E581" s="102"/>
    </row>
    <row r="582" spans="1:5" ht="13.5">
      <c r="A582">
        <v>1115</v>
      </c>
      <c r="B582" s="148" t="s">
        <v>2308</v>
      </c>
      <c r="E582" s="102"/>
    </row>
    <row r="583" spans="1:5" ht="13.5">
      <c r="A583">
        <v>1116</v>
      </c>
      <c r="B583" s="148" t="s">
        <v>2308</v>
      </c>
      <c r="E583" s="102"/>
    </row>
    <row r="584" spans="1:5" ht="13.5">
      <c r="A584">
        <v>1117</v>
      </c>
      <c r="B584" s="148" t="s">
        <v>2308</v>
      </c>
      <c r="E584" s="102"/>
    </row>
    <row r="585" spans="1:5" ht="13.5">
      <c r="A585">
        <v>1118</v>
      </c>
      <c r="B585" s="148" t="s">
        <v>2308</v>
      </c>
      <c r="E585" s="102"/>
    </row>
    <row r="586" spans="1:5" ht="13.5">
      <c r="A586">
        <v>1119</v>
      </c>
      <c r="B586" s="148" t="s">
        <v>638</v>
      </c>
      <c r="C586" t="s">
        <v>639</v>
      </c>
      <c r="D586">
        <v>2</v>
      </c>
      <c r="E586" s="102">
        <v>37252</v>
      </c>
    </row>
    <row r="587" spans="1:5" ht="13.5">
      <c r="A587">
        <v>1120</v>
      </c>
      <c r="B587" s="148" t="s">
        <v>644</v>
      </c>
      <c r="C587" t="s">
        <v>645</v>
      </c>
      <c r="D587">
        <v>1</v>
      </c>
      <c r="E587" s="102">
        <v>37366</v>
      </c>
    </row>
    <row r="588" spans="1:5" ht="13.5">
      <c r="A588">
        <v>1121</v>
      </c>
      <c r="B588" s="148" t="s">
        <v>634</v>
      </c>
      <c r="C588" t="s">
        <v>635</v>
      </c>
      <c r="D588">
        <v>2</v>
      </c>
      <c r="E588" s="102">
        <v>37181</v>
      </c>
    </row>
    <row r="589" spans="1:5" ht="13.5">
      <c r="A589">
        <v>1122</v>
      </c>
      <c r="B589" s="148" t="s">
        <v>193</v>
      </c>
      <c r="C589" t="s">
        <v>662</v>
      </c>
      <c r="D589">
        <v>2</v>
      </c>
      <c r="E589" s="102">
        <v>37161</v>
      </c>
    </row>
    <row r="590" spans="1:5" ht="13.5">
      <c r="A590">
        <v>1123</v>
      </c>
      <c r="B590" s="148" t="s">
        <v>640</v>
      </c>
      <c r="C590" t="s">
        <v>641</v>
      </c>
      <c r="D590">
        <v>1</v>
      </c>
      <c r="E590" s="102">
        <v>37606</v>
      </c>
    </row>
    <row r="591" spans="1:5" ht="13.5">
      <c r="A591">
        <v>1124</v>
      </c>
      <c r="B591" s="148" t="s">
        <v>663</v>
      </c>
      <c r="C591" t="s">
        <v>664</v>
      </c>
      <c r="D591">
        <v>2</v>
      </c>
      <c r="E591" s="102">
        <v>36984</v>
      </c>
    </row>
    <row r="592" spans="1:5" ht="13.5">
      <c r="A592">
        <v>1125</v>
      </c>
      <c r="B592" s="148" t="s">
        <v>667</v>
      </c>
      <c r="C592" t="s">
        <v>668</v>
      </c>
      <c r="D592">
        <v>2</v>
      </c>
      <c r="E592" s="102">
        <v>36990</v>
      </c>
    </row>
    <row r="593" spans="1:5" ht="13.5">
      <c r="A593">
        <v>1126</v>
      </c>
      <c r="B593" s="148" t="s">
        <v>681</v>
      </c>
      <c r="C593" t="s">
        <v>682</v>
      </c>
      <c r="D593">
        <v>1</v>
      </c>
      <c r="E593" s="102">
        <v>37450</v>
      </c>
    </row>
    <row r="594" spans="1:5" ht="13.5">
      <c r="A594">
        <v>1127</v>
      </c>
      <c r="B594" s="148" t="s">
        <v>658</v>
      </c>
      <c r="C594" t="s">
        <v>659</v>
      </c>
      <c r="D594">
        <v>1</v>
      </c>
      <c r="E594" s="102">
        <v>37429</v>
      </c>
    </row>
    <row r="595" spans="1:5" ht="13.5">
      <c r="A595">
        <v>1128</v>
      </c>
      <c r="B595" s="148" t="s">
        <v>642</v>
      </c>
      <c r="C595" t="s">
        <v>643</v>
      </c>
      <c r="D595">
        <v>1</v>
      </c>
      <c r="E595" s="102">
        <v>37503</v>
      </c>
    </row>
    <row r="596" spans="1:5" ht="13.5">
      <c r="A596">
        <v>1129</v>
      </c>
      <c r="B596" s="148" t="s">
        <v>646</v>
      </c>
      <c r="C596" t="s">
        <v>647</v>
      </c>
      <c r="D596">
        <v>1</v>
      </c>
      <c r="E596" s="102">
        <v>37609</v>
      </c>
    </row>
    <row r="597" spans="1:5" ht="13.5">
      <c r="A597">
        <v>1130</v>
      </c>
      <c r="B597" s="148" t="s">
        <v>2308</v>
      </c>
      <c r="E597" s="102"/>
    </row>
    <row r="598" spans="1:5" ht="13.5">
      <c r="A598">
        <v>1131</v>
      </c>
      <c r="B598" s="148" t="s">
        <v>632</v>
      </c>
      <c r="C598" t="s">
        <v>633</v>
      </c>
      <c r="D598">
        <v>2</v>
      </c>
      <c r="E598" s="102">
        <v>37143</v>
      </c>
    </row>
    <row r="599" spans="1:5" ht="13.5">
      <c r="A599">
        <v>1132</v>
      </c>
      <c r="B599" s="148" t="s">
        <v>648</v>
      </c>
      <c r="C599" t="s">
        <v>649</v>
      </c>
      <c r="D599">
        <v>1</v>
      </c>
      <c r="E599" s="102">
        <v>37526</v>
      </c>
    </row>
    <row r="600" spans="1:5" ht="13.5">
      <c r="A600">
        <v>1133</v>
      </c>
      <c r="B600" s="148" t="s">
        <v>650</v>
      </c>
      <c r="C600" t="s">
        <v>651</v>
      </c>
      <c r="D600">
        <v>1</v>
      </c>
      <c r="E600" s="102">
        <v>37570</v>
      </c>
    </row>
    <row r="601" spans="1:5" ht="13.5">
      <c r="A601">
        <v>1134</v>
      </c>
      <c r="B601" s="148" t="s">
        <v>652</v>
      </c>
      <c r="C601" t="s">
        <v>653</v>
      </c>
      <c r="D601">
        <v>1</v>
      </c>
      <c r="E601" s="102">
        <v>37438</v>
      </c>
    </row>
    <row r="602" spans="1:5" ht="13.5">
      <c r="A602">
        <v>1135</v>
      </c>
      <c r="B602" s="148" t="s">
        <v>654</v>
      </c>
      <c r="C602" t="s">
        <v>655</v>
      </c>
      <c r="D602">
        <v>1</v>
      </c>
      <c r="E602" s="102">
        <v>37686</v>
      </c>
    </row>
    <row r="603" spans="1:5" ht="13.5">
      <c r="A603">
        <v>1136</v>
      </c>
      <c r="B603" s="148" t="s">
        <v>381</v>
      </c>
      <c r="C603" t="s">
        <v>680</v>
      </c>
      <c r="D603">
        <v>1</v>
      </c>
      <c r="E603" s="102">
        <v>37517</v>
      </c>
    </row>
    <row r="604" spans="1:5" ht="13.5">
      <c r="A604">
        <v>1137</v>
      </c>
      <c r="B604" s="148" t="s">
        <v>677</v>
      </c>
      <c r="C604" t="s">
        <v>678</v>
      </c>
      <c r="D604">
        <v>1</v>
      </c>
      <c r="E604" s="102">
        <v>37394</v>
      </c>
    </row>
    <row r="605" spans="1:5" ht="13.5">
      <c r="A605">
        <v>1138</v>
      </c>
      <c r="B605" s="148" t="s">
        <v>382</v>
      </c>
      <c r="C605" t="s">
        <v>679</v>
      </c>
      <c r="D605">
        <v>1</v>
      </c>
      <c r="E605" s="102">
        <v>37578</v>
      </c>
    </row>
    <row r="606" spans="1:5" ht="13.5">
      <c r="A606">
        <v>1139</v>
      </c>
      <c r="B606" s="148" t="s">
        <v>683</v>
      </c>
      <c r="C606" t="s">
        <v>684</v>
      </c>
      <c r="D606">
        <v>1</v>
      </c>
      <c r="E606" s="102">
        <v>37596</v>
      </c>
    </row>
    <row r="607" spans="1:5" ht="13.5">
      <c r="A607">
        <v>1140</v>
      </c>
      <c r="B607" s="148" t="s">
        <v>656</v>
      </c>
      <c r="C607" t="s">
        <v>657</v>
      </c>
      <c r="D607">
        <v>1</v>
      </c>
      <c r="E607" s="102">
        <v>37486</v>
      </c>
    </row>
    <row r="608" spans="1:5" ht="13.5">
      <c r="A608">
        <v>1141</v>
      </c>
      <c r="B608" s="148" t="s">
        <v>2308</v>
      </c>
      <c r="E608" s="102"/>
    </row>
    <row r="609" spans="1:5" ht="13.5">
      <c r="A609">
        <v>1142</v>
      </c>
      <c r="B609" s="148" t="s">
        <v>828</v>
      </c>
      <c r="C609" t="s">
        <v>829</v>
      </c>
      <c r="D609">
        <v>2</v>
      </c>
      <c r="E609" s="102">
        <v>37306</v>
      </c>
    </row>
    <row r="610" spans="1:5" ht="13.5">
      <c r="A610">
        <v>1151</v>
      </c>
      <c r="B610" s="148" t="s">
        <v>1012</v>
      </c>
      <c r="C610" t="s">
        <v>1013</v>
      </c>
      <c r="D610">
        <v>1</v>
      </c>
      <c r="E610" s="102">
        <v>37709</v>
      </c>
    </row>
    <row r="611" spans="1:5" ht="13.5">
      <c r="A611">
        <v>1152</v>
      </c>
      <c r="B611" s="148" t="s">
        <v>1006</v>
      </c>
      <c r="C611" t="s">
        <v>1007</v>
      </c>
      <c r="D611">
        <v>1</v>
      </c>
      <c r="E611" s="102">
        <v>37420</v>
      </c>
    </row>
    <row r="612" spans="1:5" ht="13.5">
      <c r="A612">
        <v>1153</v>
      </c>
      <c r="B612" s="148" t="s">
        <v>1010</v>
      </c>
      <c r="C612" t="s">
        <v>1011</v>
      </c>
      <c r="D612">
        <v>1</v>
      </c>
      <c r="E612" s="102">
        <v>37640</v>
      </c>
    </row>
    <row r="613" spans="1:5" ht="13.5">
      <c r="A613">
        <v>1154</v>
      </c>
      <c r="B613" s="148" t="s">
        <v>1008</v>
      </c>
      <c r="C613" t="s">
        <v>1009</v>
      </c>
      <c r="D613">
        <v>1</v>
      </c>
      <c r="E613" s="102">
        <v>37370</v>
      </c>
    </row>
    <row r="614" spans="1:5" ht="13.5">
      <c r="A614">
        <v>1155</v>
      </c>
      <c r="B614" s="148" t="s">
        <v>1016</v>
      </c>
      <c r="C614" t="s">
        <v>1017</v>
      </c>
      <c r="D614">
        <v>1</v>
      </c>
      <c r="E614" s="102">
        <v>37667</v>
      </c>
    </row>
    <row r="615" spans="1:5" ht="13.5">
      <c r="A615">
        <v>1156</v>
      </c>
      <c r="B615" s="148" t="s">
        <v>1014</v>
      </c>
      <c r="C615" t="s">
        <v>1015</v>
      </c>
      <c r="D615">
        <v>1</v>
      </c>
      <c r="E615" s="102">
        <v>37454</v>
      </c>
    </row>
    <row r="616" spans="1:5" ht="13.5">
      <c r="A616">
        <v>1157</v>
      </c>
      <c r="B616" s="148" t="s">
        <v>1004</v>
      </c>
      <c r="C616" t="s">
        <v>1005</v>
      </c>
      <c r="D616">
        <v>1</v>
      </c>
      <c r="E616" s="102">
        <v>37412</v>
      </c>
    </row>
    <row r="617" spans="1:5" ht="13.5">
      <c r="A617">
        <v>1158</v>
      </c>
      <c r="B617" s="148" t="s">
        <v>1018</v>
      </c>
      <c r="C617" t="s">
        <v>1019</v>
      </c>
      <c r="D617">
        <v>1</v>
      </c>
      <c r="E617" s="102">
        <v>37441</v>
      </c>
    </row>
    <row r="618" spans="1:5" ht="13.5">
      <c r="A618">
        <v>1165</v>
      </c>
      <c r="B618" s="148" t="s">
        <v>994</v>
      </c>
      <c r="C618" t="s">
        <v>995</v>
      </c>
      <c r="D618">
        <v>2</v>
      </c>
      <c r="E618" s="102">
        <v>37334</v>
      </c>
    </row>
    <row r="619" spans="1:5" ht="13.5">
      <c r="A619">
        <v>1166</v>
      </c>
      <c r="B619" s="148" t="s">
        <v>996</v>
      </c>
      <c r="C619" t="s">
        <v>997</v>
      </c>
      <c r="D619">
        <v>2</v>
      </c>
      <c r="E619" s="102">
        <v>37004</v>
      </c>
    </row>
    <row r="620" spans="1:5" ht="13.5">
      <c r="A620">
        <v>1168</v>
      </c>
      <c r="B620" s="148" t="s">
        <v>998</v>
      </c>
      <c r="C620" t="s">
        <v>999</v>
      </c>
      <c r="D620">
        <v>2</v>
      </c>
      <c r="E620" s="102">
        <v>37197</v>
      </c>
    </row>
    <row r="621" spans="1:5" ht="13.5">
      <c r="A621">
        <v>1169</v>
      </c>
      <c r="B621" s="148" t="s">
        <v>1000</v>
      </c>
      <c r="C621" t="s">
        <v>1001</v>
      </c>
      <c r="D621">
        <v>2</v>
      </c>
      <c r="E621" s="102">
        <v>37266</v>
      </c>
    </row>
    <row r="622" spans="1:5" ht="13.5">
      <c r="A622">
        <v>1170</v>
      </c>
      <c r="B622" s="148" t="s">
        <v>1002</v>
      </c>
      <c r="C622" t="s">
        <v>1003</v>
      </c>
      <c r="D622">
        <v>2</v>
      </c>
      <c r="E622" s="102">
        <v>37155</v>
      </c>
    </row>
    <row r="623" spans="1:5" ht="13.5">
      <c r="A623">
        <v>1174</v>
      </c>
      <c r="B623" s="148" t="s">
        <v>2308</v>
      </c>
      <c r="E623" s="102"/>
    </row>
    <row r="624" spans="1:5" ht="13.5">
      <c r="A624">
        <v>1175</v>
      </c>
      <c r="B624" s="148" t="s">
        <v>2308</v>
      </c>
      <c r="E624" s="102"/>
    </row>
    <row r="625" spans="1:5" ht="13.5">
      <c r="A625">
        <v>1194</v>
      </c>
      <c r="B625" s="148" t="s">
        <v>2308</v>
      </c>
      <c r="E625" s="102"/>
    </row>
    <row r="626" spans="1:5" ht="13.5">
      <c r="A626">
        <v>1195</v>
      </c>
      <c r="B626" s="148" t="s">
        <v>2308</v>
      </c>
      <c r="E626" s="102"/>
    </row>
    <row r="627" spans="1:5" ht="13.5">
      <c r="A627">
        <v>1196</v>
      </c>
      <c r="B627" s="148" t="s">
        <v>2308</v>
      </c>
      <c r="E627" s="102"/>
    </row>
    <row r="628" spans="1:5" ht="13.5">
      <c r="A628">
        <v>1197</v>
      </c>
      <c r="B628" s="148" t="s">
        <v>2308</v>
      </c>
      <c r="E628" s="102"/>
    </row>
    <row r="629" spans="1:5" ht="13.5">
      <c r="A629">
        <v>1199</v>
      </c>
      <c r="B629" s="148" t="s">
        <v>2308</v>
      </c>
      <c r="E629" s="102"/>
    </row>
    <row r="630" spans="1:5" ht="13.5">
      <c r="A630">
        <v>1216</v>
      </c>
      <c r="B630" s="148" t="s">
        <v>2308</v>
      </c>
      <c r="E630" s="102"/>
    </row>
    <row r="631" spans="1:5" ht="13.5">
      <c r="A631">
        <v>1217</v>
      </c>
      <c r="B631" s="148" t="s">
        <v>685</v>
      </c>
      <c r="C631" t="s">
        <v>686</v>
      </c>
      <c r="D631">
        <v>2</v>
      </c>
      <c r="E631" s="102">
        <v>37190</v>
      </c>
    </row>
    <row r="632" spans="1:5" ht="13.5">
      <c r="A632">
        <v>1218</v>
      </c>
      <c r="B632" s="148" t="s">
        <v>687</v>
      </c>
      <c r="C632" t="s">
        <v>688</v>
      </c>
      <c r="D632">
        <v>2</v>
      </c>
      <c r="E632" s="102">
        <v>37067</v>
      </c>
    </row>
    <row r="633" spans="1:5" ht="13.5">
      <c r="A633">
        <v>1219</v>
      </c>
      <c r="B633" s="148" t="s">
        <v>689</v>
      </c>
      <c r="C633" t="s">
        <v>690</v>
      </c>
      <c r="D633">
        <v>2</v>
      </c>
      <c r="E633" s="102">
        <v>37045</v>
      </c>
    </row>
    <row r="634" spans="1:5" ht="13.5">
      <c r="A634">
        <v>1220</v>
      </c>
      <c r="B634" s="148" t="s">
        <v>691</v>
      </c>
      <c r="C634" t="s">
        <v>692</v>
      </c>
      <c r="D634">
        <v>2</v>
      </c>
      <c r="E634" s="102">
        <v>37000</v>
      </c>
    </row>
    <row r="635" spans="1:5" ht="13.5">
      <c r="A635">
        <v>1221</v>
      </c>
      <c r="B635" s="148" t="s">
        <v>693</v>
      </c>
      <c r="C635" t="s">
        <v>694</v>
      </c>
      <c r="D635">
        <v>2</v>
      </c>
      <c r="E635" s="102">
        <v>37079</v>
      </c>
    </row>
    <row r="636" spans="1:5" ht="13.5">
      <c r="A636">
        <v>1222</v>
      </c>
      <c r="B636" s="148" t="s">
        <v>695</v>
      </c>
      <c r="C636" t="s">
        <v>696</v>
      </c>
      <c r="D636">
        <v>2</v>
      </c>
      <c r="E636" s="102">
        <v>36988</v>
      </c>
    </row>
    <row r="637" spans="1:5" ht="13.5">
      <c r="A637">
        <v>1223</v>
      </c>
      <c r="B637" s="148" t="s">
        <v>697</v>
      </c>
      <c r="C637" t="s">
        <v>698</v>
      </c>
      <c r="D637">
        <v>2</v>
      </c>
      <c r="E637" s="102">
        <v>37321</v>
      </c>
    </row>
    <row r="638" spans="1:5" ht="13.5">
      <c r="A638">
        <v>1224</v>
      </c>
      <c r="B638" s="148" t="s">
        <v>699</v>
      </c>
      <c r="C638" t="s">
        <v>700</v>
      </c>
      <c r="D638">
        <v>2</v>
      </c>
      <c r="E638" s="102">
        <v>36993</v>
      </c>
    </row>
    <row r="639" spans="1:5" ht="13.5">
      <c r="A639">
        <v>1225</v>
      </c>
      <c r="B639" s="148" t="s">
        <v>701</v>
      </c>
      <c r="C639" t="s">
        <v>702</v>
      </c>
      <c r="D639">
        <v>2</v>
      </c>
      <c r="E639" s="102">
        <v>37298</v>
      </c>
    </row>
    <row r="640" spans="1:5" ht="13.5">
      <c r="A640">
        <v>1226</v>
      </c>
      <c r="B640" s="148" t="s">
        <v>703</v>
      </c>
      <c r="C640" t="s">
        <v>704</v>
      </c>
      <c r="D640">
        <v>2</v>
      </c>
      <c r="E640" s="102">
        <v>37176</v>
      </c>
    </row>
    <row r="641" spans="1:5" ht="13.5">
      <c r="A641">
        <v>1227</v>
      </c>
      <c r="B641" s="148" t="s">
        <v>705</v>
      </c>
      <c r="C641" t="s">
        <v>706</v>
      </c>
      <c r="D641">
        <v>2</v>
      </c>
      <c r="E641" s="102">
        <v>37233</v>
      </c>
    </row>
    <row r="642" spans="1:5" ht="13.5">
      <c r="A642">
        <v>1228</v>
      </c>
      <c r="B642" s="148" t="s">
        <v>707</v>
      </c>
      <c r="C642" t="s">
        <v>708</v>
      </c>
      <c r="D642">
        <v>1</v>
      </c>
      <c r="E642" s="102">
        <v>37600</v>
      </c>
    </row>
    <row r="643" spans="1:5" ht="13.5">
      <c r="A643">
        <v>1229</v>
      </c>
      <c r="B643" s="148" t="s">
        <v>709</v>
      </c>
      <c r="C643" t="s">
        <v>710</v>
      </c>
      <c r="D643">
        <v>1</v>
      </c>
      <c r="E643" s="102">
        <v>37680</v>
      </c>
    </row>
    <row r="644" spans="1:5" ht="13.5">
      <c r="A644">
        <v>1230</v>
      </c>
      <c r="B644" s="148" t="s">
        <v>711</v>
      </c>
      <c r="C644" t="s">
        <v>712</v>
      </c>
      <c r="D644">
        <v>1</v>
      </c>
      <c r="E644" s="102">
        <v>37449</v>
      </c>
    </row>
    <row r="645" spans="1:5" ht="13.5">
      <c r="A645">
        <v>1241</v>
      </c>
      <c r="B645" s="148" t="s">
        <v>2308</v>
      </c>
      <c r="E645" s="102"/>
    </row>
    <row r="646" spans="1:5" ht="13.5">
      <c r="A646">
        <v>1242</v>
      </c>
      <c r="B646" s="148" t="s">
        <v>2308</v>
      </c>
      <c r="E646" s="102"/>
    </row>
    <row r="647" spans="1:5" ht="13.5">
      <c r="A647">
        <v>1243</v>
      </c>
      <c r="B647" s="148" t="s">
        <v>2308</v>
      </c>
      <c r="E647" s="102"/>
    </row>
    <row r="648" spans="1:5" ht="13.5">
      <c r="A648">
        <v>1244</v>
      </c>
      <c r="B648" s="148" t="s">
        <v>2308</v>
      </c>
      <c r="E648" s="102"/>
    </row>
    <row r="649" spans="1:5" ht="13.5">
      <c r="A649">
        <v>1245</v>
      </c>
      <c r="B649" s="148" t="s">
        <v>2308</v>
      </c>
      <c r="E649" s="102"/>
    </row>
    <row r="650" spans="1:5" ht="13.5">
      <c r="A650">
        <v>1257</v>
      </c>
      <c r="B650" s="148" t="s">
        <v>2308</v>
      </c>
      <c r="E650" s="102"/>
    </row>
    <row r="651" spans="1:5" ht="13.5">
      <c r="A651">
        <v>1258</v>
      </c>
      <c r="B651" s="148" t="s">
        <v>2308</v>
      </c>
      <c r="E651" s="102"/>
    </row>
    <row r="652" spans="1:5" ht="13.5">
      <c r="A652">
        <v>1259</v>
      </c>
      <c r="B652" s="148" t="s">
        <v>2308</v>
      </c>
      <c r="E652" s="102"/>
    </row>
    <row r="653" spans="1:5" ht="13.5">
      <c r="A653">
        <v>1260</v>
      </c>
      <c r="B653" s="148" t="s">
        <v>2308</v>
      </c>
      <c r="E653" s="102"/>
    </row>
    <row r="654" spans="1:5" ht="13.5">
      <c r="A654">
        <v>1261</v>
      </c>
      <c r="B654" s="148" t="s">
        <v>2308</v>
      </c>
      <c r="E654" s="102"/>
    </row>
    <row r="655" spans="1:5" ht="13.5">
      <c r="A655">
        <v>1262</v>
      </c>
      <c r="B655" s="148" t="s">
        <v>2308</v>
      </c>
      <c r="E655" s="102"/>
    </row>
    <row r="656" spans="1:5" ht="13.5">
      <c r="A656">
        <v>1263</v>
      </c>
      <c r="B656" s="148" t="s">
        <v>383</v>
      </c>
      <c r="C656" t="s">
        <v>925</v>
      </c>
      <c r="D656">
        <v>2</v>
      </c>
      <c r="E656" s="102">
        <v>37167</v>
      </c>
    </row>
    <row r="657" spans="1:5" ht="13.5">
      <c r="A657">
        <v>1270</v>
      </c>
      <c r="B657" s="148" t="s">
        <v>384</v>
      </c>
      <c r="C657" t="s">
        <v>926</v>
      </c>
      <c r="D657">
        <v>1</v>
      </c>
      <c r="E657" s="102">
        <v>37444</v>
      </c>
    </row>
    <row r="658" spans="1:5" ht="13.5">
      <c r="A658">
        <v>1271</v>
      </c>
      <c r="B658" s="148" t="s">
        <v>385</v>
      </c>
      <c r="C658" t="s">
        <v>927</v>
      </c>
      <c r="D658">
        <v>1</v>
      </c>
      <c r="E658" s="102">
        <v>37384</v>
      </c>
    </row>
    <row r="659" spans="1:5" ht="13.5">
      <c r="A659">
        <v>1272</v>
      </c>
      <c r="B659" s="148" t="s">
        <v>386</v>
      </c>
      <c r="C659" t="s">
        <v>928</v>
      </c>
      <c r="D659">
        <v>1</v>
      </c>
      <c r="E659" s="102">
        <v>37687</v>
      </c>
    </row>
    <row r="660" spans="1:5" ht="13.5">
      <c r="A660">
        <v>1273</v>
      </c>
      <c r="B660" s="148" t="s">
        <v>387</v>
      </c>
      <c r="C660" t="s">
        <v>929</v>
      </c>
      <c r="D660">
        <v>1</v>
      </c>
      <c r="E660" s="102">
        <v>37369</v>
      </c>
    </row>
    <row r="661" spans="1:5" ht="13.5">
      <c r="A661">
        <v>1275</v>
      </c>
      <c r="B661" s="148" t="s">
        <v>388</v>
      </c>
      <c r="C661" t="s">
        <v>930</v>
      </c>
      <c r="D661">
        <v>1</v>
      </c>
      <c r="E661" s="102">
        <v>37681</v>
      </c>
    </row>
    <row r="662" spans="1:5" ht="13.5">
      <c r="A662">
        <v>1276</v>
      </c>
      <c r="B662" s="148" t="s">
        <v>389</v>
      </c>
      <c r="C662" t="s">
        <v>931</v>
      </c>
      <c r="D662">
        <v>1</v>
      </c>
      <c r="E662" s="102">
        <v>37421</v>
      </c>
    </row>
    <row r="663" spans="1:5" ht="13.5">
      <c r="A663">
        <v>1284</v>
      </c>
      <c r="B663" s="148" t="s">
        <v>390</v>
      </c>
      <c r="C663" t="s">
        <v>920</v>
      </c>
      <c r="D663">
        <v>2</v>
      </c>
      <c r="E663" s="102">
        <v>37344</v>
      </c>
    </row>
    <row r="664" spans="1:5" ht="13.5">
      <c r="A664">
        <v>1285</v>
      </c>
      <c r="B664" s="148" t="s">
        <v>391</v>
      </c>
      <c r="C664" t="s">
        <v>921</v>
      </c>
      <c r="D664">
        <v>2</v>
      </c>
      <c r="E664" s="102">
        <v>37261</v>
      </c>
    </row>
    <row r="665" spans="1:5" ht="13.5">
      <c r="A665">
        <v>1286</v>
      </c>
      <c r="B665" s="148" t="s">
        <v>392</v>
      </c>
      <c r="C665" t="s">
        <v>922</v>
      </c>
      <c r="D665">
        <v>2</v>
      </c>
      <c r="E665" s="102">
        <v>37222</v>
      </c>
    </row>
    <row r="666" spans="1:5" ht="13.5">
      <c r="A666">
        <v>1287</v>
      </c>
      <c r="B666" s="148" t="s">
        <v>393</v>
      </c>
      <c r="C666" t="s">
        <v>923</v>
      </c>
      <c r="D666">
        <v>2</v>
      </c>
      <c r="E666" s="102">
        <v>37059</v>
      </c>
    </row>
    <row r="667" spans="1:5" ht="13.5">
      <c r="A667">
        <v>1288</v>
      </c>
      <c r="B667" s="148" t="s">
        <v>394</v>
      </c>
      <c r="C667" t="s">
        <v>924</v>
      </c>
      <c r="D667">
        <v>2</v>
      </c>
      <c r="E667" s="102">
        <v>37345</v>
      </c>
    </row>
    <row r="668" spans="1:5" ht="13.5">
      <c r="A668">
        <v>1291</v>
      </c>
      <c r="B668" s="148" t="s">
        <v>749</v>
      </c>
      <c r="C668" t="s">
        <v>750</v>
      </c>
      <c r="D668">
        <v>2</v>
      </c>
      <c r="E668" s="102">
        <v>37214</v>
      </c>
    </row>
    <row r="669" spans="1:5" ht="13.5">
      <c r="A669">
        <v>1292</v>
      </c>
      <c r="B669" s="148" t="s">
        <v>751</v>
      </c>
      <c r="C669" t="s">
        <v>752</v>
      </c>
      <c r="D669">
        <v>1</v>
      </c>
      <c r="E669" s="102">
        <v>37615</v>
      </c>
    </row>
    <row r="670" spans="1:5" ht="13.5">
      <c r="A670">
        <v>1293</v>
      </c>
      <c r="B670" s="148" t="s">
        <v>753</v>
      </c>
      <c r="C670" t="s">
        <v>754</v>
      </c>
      <c r="D670">
        <v>1</v>
      </c>
      <c r="E670" s="102">
        <v>37391</v>
      </c>
    </row>
    <row r="671" spans="1:5" ht="13.5">
      <c r="A671">
        <v>1294</v>
      </c>
      <c r="B671" s="148" t="s">
        <v>755</v>
      </c>
      <c r="C671" t="s">
        <v>756</v>
      </c>
      <c r="D671">
        <v>1</v>
      </c>
      <c r="E671" s="102">
        <v>37546</v>
      </c>
    </row>
    <row r="672" spans="1:5" ht="13.5">
      <c r="A672">
        <v>1301</v>
      </c>
      <c r="B672" s="148" t="s">
        <v>2308</v>
      </c>
      <c r="E672" s="102"/>
    </row>
    <row r="673" spans="1:5" ht="13.5">
      <c r="A673">
        <v>1302</v>
      </c>
      <c r="B673" s="148" t="s">
        <v>2308</v>
      </c>
      <c r="E673" s="102"/>
    </row>
    <row r="674" spans="1:5" ht="13.5">
      <c r="A674">
        <v>1303</v>
      </c>
      <c r="B674" s="148" t="s">
        <v>2308</v>
      </c>
      <c r="E674" s="102"/>
    </row>
    <row r="675" spans="1:5" ht="13.5">
      <c r="A675">
        <v>1304</v>
      </c>
      <c r="B675" s="148" t="s">
        <v>2308</v>
      </c>
      <c r="E675" s="102"/>
    </row>
    <row r="676" spans="1:5" ht="13.5">
      <c r="A676">
        <v>1305</v>
      </c>
      <c r="B676" s="148" t="s">
        <v>2308</v>
      </c>
      <c r="E676" s="102"/>
    </row>
    <row r="677" spans="1:5" ht="13.5">
      <c r="A677">
        <v>1311</v>
      </c>
      <c r="B677" s="148" t="s">
        <v>716</v>
      </c>
      <c r="C677" t="s">
        <v>717</v>
      </c>
      <c r="D677">
        <v>1</v>
      </c>
      <c r="E677" s="102">
        <v>37438</v>
      </c>
    </row>
    <row r="678" spans="1:5" ht="13.5">
      <c r="A678">
        <v>1314</v>
      </c>
      <c r="B678" s="148" t="s">
        <v>2308</v>
      </c>
      <c r="E678" s="102"/>
    </row>
    <row r="679" spans="1:5" ht="13.5">
      <c r="A679">
        <v>1316</v>
      </c>
      <c r="B679" s="148" t="s">
        <v>718</v>
      </c>
      <c r="C679" t="s">
        <v>719</v>
      </c>
      <c r="D679">
        <v>1</v>
      </c>
      <c r="E679" s="102">
        <v>37570</v>
      </c>
    </row>
    <row r="680" spans="1:5" ht="13.5">
      <c r="A680">
        <v>1319</v>
      </c>
      <c r="B680" s="148" t="s">
        <v>720</v>
      </c>
      <c r="C680" t="s">
        <v>721</v>
      </c>
      <c r="D680">
        <v>1</v>
      </c>
      <c r="E680" s="102">
        <v>37415</v>
      </c>
    </row>
    <row r="681" spans="1:5" ht="13.5">
      <c r="A681">
        <v>1320</v>
      </c>
      <c r="B681" s="148" t="s">
        <v>722</v>
      </c>
      <c r="C681" t="s">
        <v>723</v>
      </c>
      <c r="D681">
        <v>1</v>
      </c>
      <c r="E681" s="102">
        <v>37627</v>
      </c>
    </row>
    <row r="682" spans="1:5" ht="13.5">
      <c r="A682">
        <v>1321</v>
      </c>
      <c r="B682" s="148" t="s">
        <v>724</v>
      </c>
      <c r="C682" t="s">
        <v>725</v>
      </c>
      <c r="D682">
        <v>1</v>
      </c>
      <c r="E682" s="102">
        <v>37416</v>
      </c>
    </row>
    <row r="683" spans="1:5" ht="13.5">
      <c r="A683">
        <v>1322</v>
      </c>
      <c r="B683" s="148" t="s">
        <v>713</v>
      </c>
      <c r="C683" t="s">
        <v>714</v>
      </c>
      <c r="D683">
        <v>2</v>
      </c>
      <c r="E683" s="102">
        <v>37284</v>
      </c>
    </row>
    <row r="684" spans="1:5" ht="13.5">
      <c r="A684">
        <v>1323</v>
      </c>
      <c r="B684" s="148" t="s">
        <v>395</v>
      </c>
      <c r="C684" t="s">
        <v>715</v>
      </c>
      <c r="D684">
        <v>2</v>
      </c>
      <c r="E684" s="102">
        <v>37078</v>
      </c>
    </row>
    <row r="685" spans="1:5" ht="13.5">
      <c r="A685">
        <v>1353</v>
      </c>
      <c r="B685" s="148" t="s">
        <v>2308</v>
      </c>
      <c r="E685" s="102"/>
    </row>
    <row r="686" spans="1:5" ht="13.5">
      <c r="A686">
        <v>1354</v>
      </c>
      <c r="B686" s="148" t="s">
        <v>2308</v>
      </c>
      <c r="E686" s="102"/>
    </row>
    <row r="687" spans="1:5" ht="13.5">
      <c r="A687">
        <v>1355</v>
      </c>
      <c r="B687" s="148" t="s">
        <v>2308</v>
      </c>
      <c r="E687" s="102"/>
    </row>
    <row r="688" spans="1:5" ht="13.5">
      <c r="A688">
        <v>1356</v>
      </c>
      <c r="B688" s="148" t="s">
        <v>2308</v>
      </c>
      <c r="E688" s="102"/>
    </row>
    <row r="689" spans="1:5" ht="13.5">
      <c r="A689">
        <v>1357</v>
      </c>
      <c r="B689" s="148" t="s">
        <v>482</v>
      </c>
      <c r="C689" t="s">
        <v>483</v>
      </c>
      <c r="D689">
        <v>2</v>
      </c>
      <c r="E689" s="102">
        <v>37026</v>
      </c>
    </row>
    <row r="690" spans="1:5" ht="13.5">
      <c r="A690">
        <v>1358</v>
      </c>
      <c r="B690" s="148" t="s">
        <v>484</v>
      </c>
      <c r="C690" t="s">
        <v>485</v>
      </c>
      <c r="D690">
        <v>2</v>
      </c>
      <c r="E690" s="102">
        <v>37088</v>
      </c>
    </row>
    <row r="691" spans="1:5" ht="13.5">
      <c r="A691">
        <v>1359</v>
      </c>
      <c r="B691" s="148" t="s">
        <v>2308</v>
      </c>
      <c r="E691" s="102"/>
    </row>
    <row r="692" spans="1:5" ht="13.5">
      <c r="A692">
        <v>1360</v>
      </c>
      <c r="B692" s="148" t="s">
        <v>486</v>
      </c>
      <c r="C692" t="s">
        <v>487</v>
      </c>
      <c r="D692">
        <v>2</v>
      </c>
      <c r="E692" s="102">
        <v>37184</v>
      </c>
    </row>
    <row r="693" spans="1:5" ht="13.5">
      <c r="A693">
        <v>1361</v>
      </c>
      <c r="B693" s="148" t="s">
        <v>488</v>
      </c>
      <c r="C693" t="s">
        <v>489</v>
      </c>
      <c r="D693">
        <v>1</v>
      </c>
      <c r="E693" s="102">
        <v>37557</v>
      </c>
    </row>
    <row r="694" spans="1:5" ht="13.5">
      <c r="A694">
        <v>1376</v>
      </c>
      <c r="B694" s="148" t="s">
        <v>890</v>
      </c>
      <c r="C694" t="s">
        <v>891</v>
      </c>
      <c r="D694">
        <v>1</v>
      </c>
      <c r="E694" s="102">
        <v>37376</v>
      </c>
    </row>
    <row r="695" spans="1:5" ht="13.5">
      <c r="A695">
        <v>1378</v>
      </c>
      <c r="B695" s="148" t="s">
        <v>2308</v>
      </c>
      <c r="E695" s="102"/>
    </row>
    <row r="696" spans="1:5" ht="13.5">
      <c r="A696">
        <v>1379</v>
      </c>
      <c r="B696" s="148" t="s">
        <v>2308</v>
      </c>
      <c r="E696" s="102"/>
    </row>
    <row r="697" spans="1:5" ht="13.5">
      <c r="A697">
        <v>1380</v>
      </c>
      <c r="B697" s="148" t="s">
        <v>2308</v>
      </c>
      <c r="E697" s="102"/>
    </row>
    <row r="698" spans="1:5" ht="13.5">
      <c r="A698">
        <v>1381</v>
      </c>
      <c r="B698" s="148" t="s">
        <v>2308</v>
      </c>
      <c r="E698" s="102"/>
    </row>
    <row r="699" spans="1:5" ht="13.5">
      <c r="A699">
        <v>1382</v>
      </c>
      <c r="B699" s="148" t="s">
        <v>2308</v>
      </c>
      <c r="E699" s="102"/>
    </row>
    <row r="700" spans="1:5" ht="13.5">
      <c r="A700">
        <v>1385</v>
      </c>
      <c r="B700" s="148" t="s">
        <v>888</v>
      </c>
      <c r="C700" t="s">
        <v>889</v>
      </c>
      <c r="D700">
        <v>2</v>
      </c>
      <c r="E700" s="102">
        <v>37246</v>
      </c>
    </row>
    <row r="701" spans="1:5" ht="13.5">
      <c r="A701">
        <v>1386</v>
      </c>
      <c r="B701" s="148" t="s">
        <v>2308</v>
      </c>
      <c r="E701" s="102"/>
    </row>
    <row r="702" spans="1:5" ht="13.5">
      <c r="A702">
        <v>1387</v>
      </c>
      <c r="B702" s="148" t="s">
        <v>892</v>
      </c>
      <c r="C702" t="s">
        <v>893</v>
      </c>
      <c r="D702">
        <v>1</v>
      </c>
      <c r="E702" s="102">
        <v>37501</v>
      </c>
    </row>
    <row r="703" spans="1:5" ht="13.5">
      <c r="A703">
        <v>1388</v>
      </c>
      <c r="B703" s="148" t="s">
        <v>894</v>
      </c>
      <c r="C703" t="s">
        <v>895</v>
      </c>
      <c r="D703">
        <v>1</v>
      </c>
      <c r="E703" s="102">
        <v>37533</v>
      </c>
    </row>
    <row r="704" spans="1:5" ht="13.5">
      <c r="A704">
        <v>1389</v>
      </c>
      <c r="B704" s="148" t="s">
        <v>896</v>
      </c>
      <c r="C704" t="s">
        <v>897</v>
      </c>
      <c r="D704">
        <v>1</v>
      </c>
      <c r="E704" s="102">
        <v>37372</v>
      </c>
    </row>
    <row r="705" spans="1:5" ht="13.5">
      <c r="A705">
        <v>1390</v>
      </c>
      <c r="B705" s="148" t="s">
        <v>898</v>
      </c>
      <c r="C705" t="s">
        <v>899</v>
      </c>
      <c r="D705">
        <v>1</v>
      </c>
      <c r="E705" s="102">
        <v>37618</v>
      </c>
    </row>
    <row r="706" spans="1:5" ht="13.5">
      <c r="A706">
        <v>1391</v>
      </c>
      <c r="B706" s="148" t="s">
        <v>1598</v>
      </c>
      <c r="C706" t="s">
        <v>1599</v>
      </c>
      <c r="D706">
        <v>1</v>
      </c>
      <c r="E706" s="102">
        <v>37558</v>
      </c>
    </row>
    <row r="707" spans="1:5" ht="13.5">
      <c r="A707">
        <v>1392</v>
      </c>
      <c r="B707" s="148" t="s">
        <v>1596</v>
      </c>
      <c r="C707" t="s">
        <v>1597</v>
      </c>
      <c r="D707">
        <v>2</v>
      </c>
      <c r="E707" s="102">
        <v>37273</v>
      </c>
    </row>
    <row r="708" spans="1:5" ht="13.5">
      <c r="A708">
        <v>1393</v>
      </c>
      <c r="B708" s="148" t="s">
        <v>1600</v>
      </c>
      <c r="C708" t="s">
        <v>1601</v>
      </c>
      <c r="D708">
        <v>1</v>
      </c>
      <c r="E708" s="102">
        <v>37119</v>
      </c>
    </row>
    <row r="709" spans="1:5" ht="13.5">
      <c r="A709">
        <v>1394</v>
      </c>
      <c r="B709" s="148" t="s">
        <v>1602</v>
      </c>
      <c r="C709" t="s">
        <v>1603</v>
      </c>
      <c r="D709">
        <v>1</v>
      </c>
      <c r="E709" s="102">
        <v>37527</v>
      </c>
    </row>
    <row r="710" spans="1:5" ht="13.5">
      <c r="A710">
        <v>1395</v>
      </c>
      <c r="B710" s="148" t="s">
        <v>1604</v>
      </c>
      <c r="C710" t="s">
        <v>1605</v>
      </c>
      <c r="D710">
        <v>1</v>
      </c>
      <c r="E710" s="102">
        <v>37651</v>
      </c>
    </row>
    <row r="711" spans="1:5" ht="13.5">
      <c r="A711">
        <v>1396</v>
      </c>
      <c r="B711" s="148" t="s">
        <v>1606</v>
      </c>
      <c r="C711" t="s">
        <v>1607</v>
      </c>
      <c r="D711">
        <v>1</v>
      </c>
      <c r="E711" s="102">
        <v>37651</v>
      </c>
    </row>
    <row r="712" spans="1:5" ht="13.5">
      <c r="A712">
        <v>1397</v>
      </c>
      <c r="B712" s="148" t="s">
        <v>1608</v>
      </c>
      <c r="C712" t="s">
        <v>1609</v>
      </c>
      <c r="D712">
        <v>1</v>
      </c>
      <c r="E712" s="102">
        <v>37530</v>
      </c>
    </row>
    <row r="713" spans="1:5" ht="13.5">
      <c r="A713">
        <v>1398</v>
      </c>
      <c r="B713" t="s">
        <v>1610</v>
      </c>
      <c r="C713" t="s">
        <v>1611</v>
      </c>
      <c r="D713">
        <v>1</v>
      </c>
      <c r="E713" s="132">
        <v>37665</v>
      </c>
    </row>
    <row r="714" spans="1:5" ht="13.5">
      <c r="A714">
        <v>1400</v>
      </c>
      <c r="B714" s="148" t="s">
        <v>2308</v>
      </c>
      <c r="E714" s="102"/>
    </row>
    <row r="715" spans="1:5" ht="13.5">
      <c r="A715">
        <v>1401</v>
      </c>
      <c r="B715" s="148" t="s">
        <v>2308</v>
      </c>
      <c r="E715" s="102"/>
    </row>
    <row r="716" spans="1:5" ht="13.5">
      <c r="A716">
        <v>1403</v>
      </c>
      <c r="B716" s="148" t="s">
        <v>2308</v>
      </c>
      <c r="E716" s="102"/>
    </row>
    <row r="717" spans="1:5" ht="13.5">
      <c r="A717">
        <v>1405</v>
      </c>
      <c r="B717" s="148" t="s">
        <v>2308</v>
      </c>
      <c r="E717" s="102"/>
    </row>
    <row r="718" spans="1:5" ht="13.5">
      <c r="A718">
        <v>1421</v>
      </c>
      <c r="B718" s="148" t="s">
        <v>1480</v>
      </c>
      <c r="C718" t="s">
        <v>1481</v>
      </c>
      <c r="D718">
        <v>2</v>
      </c>
      <c r="E718" s="102">
        <v>37037</v>
      </c>
    </row>
    <row r="719" spans="1:5" ht="13.5">
      <c r="A719">
        <v>1422</v>
      </c>
      <c r="B719" s="148" t="s">
        <v>1482</v>
      </c>
      <c r="C719" t="s">
        <v>1483</v>
      </c>
      <c r="D719">
        <v>2</v>
      </c>
      <c r="E719" s="102">
        <v>37031</v>
      </c>
    </row>
    <row r="720" spans="1:5" ht="13.5">
      <c r="A720">
        <v>1423</v>
      </c>
      <c r="B720" s="148" t="s">
        <v>1484</v>
      </c>
      <c r="C720" t="s">
        <v>1485</v>
      </c>
      <c r="D720">
        <v>2</v>
      </c>
      <c r="E720" s="102">
        <v>37121</v>
      </c>
    </row>
    <row r="721" spans="1:5" ht="13.5">
      <c r="A721">
        <v>1424</v>
      </c>
      <c r="B721" s="148" t="s">
        <v>1486</v>
      </c>
      <c r="C721" t="s">
        <v>1487</v>
      </c>
      <c r="D721">
        <v>2</v>
      </c>
      <c r="E721" s="102">
        <v>36949</v>
      </c>
    </row>
    <row r="722" spans="1:5" ht="13.5">
      <c r="A722">
        <v>1425</v>
      </c>
      <c r="B722" s="148" t="s">
        <v>1470</v>
      </c>
      <c r="C722" t="s">
        <v>1471</v>
      </c>
      <c r="D722">
        <v>2</v>
      </c>
      <c r="E722" s="102">
        <v>37191</v>
      </c>
    </row>
    <row r="723" spans="1:5" ht="13.5">
      <c r="A723">
        <v>1426</v>
      </c>
      <c r="B723" s="148" t="s">
        <v>1489</v>
      </c>
      <c r="C723" t="s">
        <v>1490</v>
      </c>
      <c r="D723">
        <v>2</v>
      </c>
      <c r="E723" s="102">
        <v>37221</v>
      </c>
    </row>
    <row r="724" spans="1:5" ht="13.5">
      <c r="A724">
        <v>1427</v>
      </c>
      <c r="B724" s="148" t="s">
        <v>1491</v>
      </c>
      <c r="C724" t="s">
        <v>1492</v>
      </c>
      <c r="D724">
        <v>2</v>
      </c>
      <c r="E724" s="102">
        <v>37130</v>
      </c>
    </row>
    <row r="725" spans="1:5" ht="13.5">
      <c r="A725">
        <v>1428</v>
      </c>
      <c r="B725" s="148" t="s">
        <v>1493</v>
      </c>
      <c r="C725" t="s">
        <v>1494</v>
      </c>
      <c r="D725">
        <v>2</v>
      </c>
      <c r="E725" s="102">
        <v>36983</v>
      </c>
    </row>
    <row r="726" spans="1:5" ht="13.5">
      <c r="A726">
        <v>1429</v>
      </c>
      <c r="B726" s="148" t="s">
        <v>1472</v>
      </c>
      <c r="C726" t="s">
        <v>1473</v>
      </c>
      <c r="D726">
        <v>2</v>
      </c>
      <c r="E726" s="102">
        <v>37053</v>
      </c>
    </row>
    <row r="727" spans="1:5" ht="13.5">
      <c r="A727">
        <v>1430</v>
      </c>
      <c r="B727" s="148" t="s">
        <v>1495</v>
      </c>
      <c r="C727" t="s">
        <v>1496</v>
      </c>
      <c r="D727">
        <v>2</v>
      </c>
      <c r="E727" s="102">
        <v>37076</v>
      </c>
    </row>
    <row r="728" spans="1:5" ht="13.5">
      <c r="A728">
        <v>1431</v>
      </c>
      <c r="B728" s="148" t="s">
        <v>1474</v>
      </c>
      <c r="C728" t="s">
        <v>1475</v>
      </c>
      <c r="D728">
        <v>2</v>
      </c>
      <c r="E728" s="102">
        <v>36983</v>
      </c>
    </row>
    <row r="729" spans="1:5" ht="13.5">
      <c r="A729">
        <v>1432</v>
      </c>
      <c r="B729" s="148" t="s">
        <v>1497</v>
      </c>
      <c r="C729" t="s">
        <v>1498</v>
      </c>
      <c r="D729">
        <v>2</v>
      </c>
      <c r="E729" s="102">
        <v>37037</v>
      </c>
    </row>
    <row r="730" spans="1:5" ht="13.5">
      <c r="A730">
        <v>1433</v>
      </c>
      <c r="B730" s="148" t="s">
        <v>1499</v>
      </c>
      <c r="C730" t="s">
        <v>1500</v>
      </c>
      <c r="D730">
        <v>2</v>
      </c>
      <c r="E730" s="102">
        <v>37022</v>
      </c>
    </row>
    <row r="731" spans="1:5" ht="13.5">
      <c r="A731">
        <v>1434</v>
      </c>
      <c r="B731" s="148" t="s">
        <v>1501</v>
      </c>
      <c r="C731" t="s">
        <v>1502</v>
      </c>
      <c r="D731">
        <v>2</v>
      </c>
      <c r="E731" s="102">
        <v>37194</v>
      </c>
    </row>
    <row r="732" spans="1:5" ht="13.5">
      <c r="A732">
        <v>1435</v>
      </c>
      <c r="B732" s="148" t="s">
        <v>1519</v>
      </c>
      <c r="C732" t="s">
        <v>1520</v>
      </c>
      <c r="D732">
        <v>2</v>
      </c>
      <c r="E732" s="102">
        <v>37271</v>
      </c>
    </row>
    <row r="733" spans="1:5" ht="13.5">
      <c r="A733">
        <v>1437</v>
      </c>
      <c r="B733" s="148" t="s">
        <v>396</v>
      </c>
      <c r="C733" t="s">
        <v>1488</v>
      </c>
      <c r="D733">
        <v>1</v>
      </c>
      <c r="E733" s="102">
        <v>37516</v>
      </c>
    </row>
    <row r="734" spans="1:5" ht="13.5">
      <c r="A734">
        <v>1438</v>
      </c>
      <c r="B734" s="148" t="s">
        <v>1517</v>
      </c>
      <c r="C734" t="s">
        <v>1518</v>
      </c>
      <c r="D734">
        <v>1</v>
      </c>
      <c r="E734" s="149">
        <v>37358</v>
      </c>
    </row>
    <row r="735" spans="1:5" ht="13.5">
      <c r="A735">
        <v>1439</v>
      </c>
      <c r="B735" s="148" t="s">
        <v>1515</v>
      </c>
      <c r="C735" t="s">
        <v>1516</v>
      </c>
      <c r="D735">
        <v>1</v>
      </c>
      <c r="E735" s="102">
        <v>37591</v>
      </c>
    </row>
    <row r="736" spans="1:5" ht="13.5">
      <c r="A736">
        <v>1441</v>
      </c>
      <c r="B736" s="148" t="s">
        <v>1476</v>
      </c>
      <c r="C736" t="s">
        <v>1477</v>
      </c>
      <c r="D736">
        <v>1</v>
      </c>
      <c r="E736" s="102">
        <v>37409</v>
      </c>
    </row>
    <row r="737" spans="1:5" ht="13.5">
      <c r="A737">
        <v>1442</v>
      </c>
      <c r="B737" s="148" t="s">
        <v>1503</v>
      </c>
      <c r="C737" t="s">
        <v>1504</v>
      </c>
      <c r="D737">
        <v>1</v>
      </c>
      <c r="E737" s="102">
        <v>37371</v>
      </c>
    </row>
    <row r="738" spans="1:5" ht="13.5">
      <c r="A738">
        <v>1443</v>
      </c>
      <c r="B738" s="148" t="s">
        <v>1505</v>
      </c>
      <c r="C738" t="s">
        <v>1506</v>
      </c>
      <c r="D738">
        <v>1</v>
      </c>
      <c r="E738" s="102">
        <v>37507</v>
      </c>
    </row>
    <row r="739" spans="1:5" ht="13.5">
      <c r="A739">
        <v>1444</v>
      </c>
      <c r="B739" s="148" t="s">
        <v>1507</v>
      </c>
      <c r="C739" t="s">
        <v>1508</v>
      </c>
      <c r="D739">
        <v>1</v>
      </c>
      <c r="E739" s="102">
        <v>37619</v>
      </c>
    </row>
    <row r="740" spans="1:5" ht="13.5">
      <c r="A740">
        <v>1445</v>
      </c>
      <c r="B740" s="148" t="s">
        <v>1509</v>
      </c>
      <c r="C740" t="s">
        <v>1510</v>
      </c>
      <c r="D740">
        <v>1</v>
      </c>
      <c r="E740" s="102">
        <v>37702</v>
      </c>
    </row>
    <row r="741" spans="1:5" ht="13.5">
      <c r="A741">
        <v>1446</v>
      </c>
      <c r="B741" s="148" t="s">
        <v>1511</v>
      </c>
      <c r="C741" t="s">
        <v>1512</v>
      </c>
      <c r="D741">
        <v>1</v>
      </c>
      <c r="E741" s="102">
        <v>37656</v>
      </c>
    </row>
    <row r="742" spans="1:5" ht="13.5">
      <c r="A742">
        <v>1447</v>
      </c>
      <c r="B742" s="148" t="s">
        <v>1478</v>
      </c>
      <c r="C742" t="s">
        <v>1479</v>
      </c>
      <c r="D742">
        <v>1</v>
      </c>
      <c r="E742" s="102">
        <v>37418</v>
      </c>
    </row>
    <row r="743" spans="1:5" ht="13.5">
      <c r="A743">
        <v>1448</v>
      </c>
      <c r="B743" s="148" t="s">
        <v>1513</v>
      </c>
      <c r="C743" t="s">
        <v>1514</v>
      </c>
      <c r="D743">
        <v>1</v>
      </c>
      <c r="E743" s="102">
        <v>37470</v>
      </c>
    </row>
    <row r="744" spans="1:5" ht="13.5">
      <c r="A744">
        <v>1449</v>
      </c>
      <c r="B744" s="148" t="s">
        <v>2308</v>
      </c>
      <c r="E744" s="102"/>
    </row>
    <row r="745" spans="1:5" ht="13.5">
      <c r="A745">
        <v>1450</v>
      </c>
      <c r="B745" s="148" t="s">
        <v>2308</v>
      </c>
      <c r="E745" s="102"/>
    </row>
    <row r="746" spans="1:5" ht="13.5">
      <c r="A746">
        <v>1451</v>
      </c>
      <c r="B746" s="148" t="s">
        <v>2308</v>
      </c>
      <c r="E746" s="102"/>
    </row>
    <row r="747" spans="1:5" ht="13.5">
      <c r="A747">
        <v>1452</v>
      </c>
      <c r="B747" s="148" t="s">
        <v>2308</v>
      </c>
      <c r="E747" s="102"/>
    </row>
    <row r="748" spans="1:5" ht="13.5">
      <c r="A748">
        <v>1453</v>
      </c>
      <c r="B748" s="148" t="s">
        <v>2308</v>
      </c>
      <c r="E748" s="102"/>
    </row>
    <row r="749" spans="1:5" ht="13.5">
      <c r="A749">
        <v>1455</v>
      </c>
      <c r="B749" s="148" t="s">
        <v>2308</v>
      </c>
      <c r="E749" s="102"/>
    </row>
    <row r="750" spans="1:5" ht="13.5">
      <c r="A750">
        <v>1456</v>
      </c>
      <c r="B750" s="148" t="s">
        <v>2308</v>
      </c>
      <c r="E750" s="102"/>
    </row>
    <row r="751" spans="1:5" ht="13.5">
      <c r="A751">
        <v>1457</v>
      </c>
      <c r="B751" s="148" t="s">
        <v>2308</v>
      </c>
      <c r="E751" s="102"/>
    </row>
    <row r="752" spans="1:5" ht="13.5">
      <c r="A752">
        <v>1458</v>
      </c>
      <c r="B752" s="148" t="s">
        <v>2308</v>
      </c>
      <c r="E752" s="102"/>
    </row>
    <row r="753" spans="1:5" ht="13.5">
      <c r="A753">
        <v>1459</v>
      </c>
      <c r="B753" s="148" t="s">
        <v>2308</v>
      </c>
      <c r="E753" s="102"/>
    </row>
    <row r="754" spans="1:5" ht="13.5">
      <c r="A754">
        <v>1460</v>
      </c>
      <c r="B754" s="148" t="s">
        <v>2308</v>
      </c>
      <c r="E754" s="102"/>
    </row>
    <row r="755" spans="1:5" ht="13.5">
      <c r="A755">
        <v>1461</v>
      </c>
      <c r="B755" s="148" t="s">
        <v>2308</v>
      </c>
      <c r="E755" s="102"/>
    </row>
    <row r="756" spans="1:5" ht="13.5">
      <c r="A756">
        <v>1518</v>
      </c>
      <c r="B756" s="148" t="s">
        <v>2308</v>
      </c>
      <c r="E756" s="102"/>
    </row>
    <row r="757" spans="1:5" ht="13.5">
      <c r="A757">
        <v>1520</v>
      </c>
      <c r="B757" s="148" t="s">
        <v>2308</v>
      </c>
      <c r="E757" s="102"/>
    </row>
    <row r="758" spans="1:5" ht="13.5">
      <c r="A758">
        <v>1521</v>
      </c>
      <c r="B758" s="148" t="s">
        <v>2308</v>
      </c>
      <c r="E758" s="102"/>
    </row>
    <row r="759" spans="1:5" ht="13.5">
      <c r="A759">
        <v>1522</v>
      </c>
      <c r="B759" s="148" t="s">
        <v>2308</v>
      </c>
      <c r="E759" s="102"/>
    </row>
    <row r="760" spans="1:5" ht="13.5">
      <c r="A760">
        <v>1523</v>
      </c>
      <c r="B760" s="148" t="s">
        <v>2308</v>
      </c>
      <c r="E760" s="102"/>
    </row>
    <row r="761" spans="1:5" ht="13.5">
      <c r="A761">
        <v>1524</v>
      </c>
      <c r="B761" s="148" t="s">
        <v>1365</v>
      </c>
      <c r="C761" t="s">
        <v>1366</v>
      </c>
      <c r="D761">
        <v>1</v>
      </c>
      <c r="E761" s="102">
        <v>37528</v>
      </c>
    </row>
    <row r="762" spans="1:5" ht="13.5">
      <c r="A762">
        <v>1526</v>
      </c>
      <c r="B762" s="148" t="s">
        <v>1415</v>
      </c>
      <c r="C762" t="s">
        <v>1416</v>
      </c>
      <c r="D762">
        <v>2</v>
      </c>
      <c r="E762" s="102">
        <v>37265</v>
      </c>
    </row>
    <row r="763" spans="1:5" ht="13.5">
      <c r="A763">
        <v>1527</v>
      </c>
      <c r="B763" s="148" t="s">
        <v>1417</v>
      </c>
      <c r="C763" t="s">
        <v>1418</v>
      </c>
      <c r="D763">
        <v>2</v>
      </c>
      <c r="E763" s="102">
        <v>37026</v>
      </c>
    </row>
    <row r="764" spans="1:5" ht="13.5">
      <c r="A764">
        <v>1528</v>
      </c>
      <c r="B764" s="148" t="s">
        <v>1419</v>
      </c>
      <c r="C764" t="s">
        <v>1420</v>
      </c>
      <c r="D764">
        <v>2</v>
      </c>
      <c r="E764" s="102">
        <v>37214</v>
      </c>
    </row>
    <row r="765" spans="1:5" ht="13.5">
      <c r="A765">
        <v>1529</v>
      </c>
      <c r="B765" s="148" t="s">
        <v>1421</v>
      </c>
      <c r="C765" t="s">
        <v>1422</v>
      </c>
      <c r="D765">
        <v>2</v>
      </c>
      <c r="E765" s="102">
        <v>37143</v>
      </c>
    </row>
    <row r="766" spans="1:5" ht="13.5">
      <c r="A766">
        <v>1530</v>
      </c>
      <c r="B766" s="148" t="s">
        <v>1423</v>
      </c>
      <c r="C766" t="s">
        <v>1424</v>
      </c>
      <c r="D766">
        <v>2</v>
      </c>
      <c r="E766" s="102">
        <v>37154</v>
      </c>
    </row>
    <row r="767" spans="1:5" ht="13.5">
      <c r="A767">
        <v>1531</v>
      </c>
      <c r="B767" s="148" t="s">
        <v>2308</v>
      </c>
      <c r="E767" s="102"/>
    </row>
    <row r="768" spans="1:5" ht="13.5">
      <c r="A768">
        <v>1532</v>
      </c>
      <c r="B768" s="148" t="s">
        <v>2308</v>
      </c>
      <c r="E768" s="102"/>
    </row>
    <row r="769" spans="1:5" ht="13.5">
      <c r="A769">
        <v>1533</v>
      </c>
      <c r="B769" s="148" t="s">
        <v>2308</v>
      </c>
      <c r="E769" s="102"/>
    </row>
    <row r="770" spans="1:5" ht="13.5">
      <c r="A770">
        <v>1534</v>
      </c>
      <c r="B770" s="148" t="s">
        <v>2308</v>
      </c>
      <c r="E770" s="102"/>
    </row>
    <row r="771" spans="1:5" ht="13.5">
      <c r="A771">
        <v>1535</v>
      </c>
      <c r="B771" s="148" t="s">
        <v>2308</v>
      </c>
      <c r="E771" s="102"/>
    </row>
    <row r="772" spans="1:5" ht="13.5">
      <c r="A772">
        <v>1536</v>
      </c>
      <c r="B772" s="148" t="s">
        <v>2308</v>
      </c>
      <c r="E772" s="102"/>
    </row>
    <row r="773" spans="1:5" ht="13.5">
      <c r="A773">
        <v>1537</v>
      </c>
      <c r="B773" s="148" t="s">
        <v>2308</v>
      </c>
      <c r="E773" s="102"/>
    </row>
    <row r="774" spans="1:5" ht="13.5">
      <c r="A774">
        <v>1538</v>
      </c>
      <c r="B774" s="148" t="s">
        <v>2308</v>
      </c>
      <c r="E774" s="102"/>
    </row>
    <row r="775" spans="1:5" ht="13.5">
      <c r="A775">
        <v>1539</v>
      </c>
      <c r="B775" s="148" t="s">
        <v>2308</v>
      </c>
      <c r="E775" s="102"/>
    </row>
    <row r="776" spans="1:5" ht="13.5">
      <c r="A776">
        <v>1540</v>
      </c>
      <c r="B776" s="148" t="s">
        <v>2308</v>
      </c>
      <c r="E776" s="102"/>
    </row>
    <row r="777" spans="1:5" ht="13.5">
      <c r="A777">
        <v>1541</v>
      </c>
      <c r="B777" s="148" t="s">
        <v>2308</v>
      </c>
      <c r="E777" s="102"/>
    </row>
    <row r="778" spans="1:5" ht="13.5">
      <c r="A778">
        <v>1543</v>
      </c>
      <c r="B778" s="148" t="s">
        <v>2308</v>
      </c>
      <c r="E778" s="102"/>
    </row>
    <row r="779" spans="1:5" ht="13.5">
      <c r="A779">
        <v>1544</v>
      </c>
      <c r="B779" s="148" t="s">
        <v>2308</v>
      </c>
      <c r="E779" s="102"/>
    </row>
    <row r="780" spans="1:5" ht="13.5">
      <c r="A780">
        <v>1545</v>
      </c>
      <c r="B780" s="148" t="s">
        <v>2308</v>
      </c>
      <c r="E780" s="102"/>
    </row>
    <row r="781" spans="1:5" ht="13.5">
      <c r="A781">
        <v>1546</v>
      </c>
      <c r="B781" s="148" t="s">
        <v>2308</v>
      </c>
      <c r="E781" s="102"/>
    </row>
    <row r="782" spans="1:5" ht="13.5">
      <c r="A782">
        <v>1547</v>
      </c>
      <c r="B782" s="148" t="s">
        <v>1425</v>
      </c>
      <c r="C782" t="s">
        <v>1426</v>
      </c>
      <c r="D782">
        <v>1</v>
      </c>
      <c r="E782" s="102">
        <v>37349</v>
      </c>
    </row>
    <row r="783" spans="1:5" ht="13.5">
      <c r="A783">
        <v>1548</v>
      </c>
      <c r="B783" s="148" t="s">
        <v>1427</v>
      </c>
      <c r="C783" t="s">
        <v>1428</v>
      </c>
      <c r="D783">
        <v>2</v>
      </c>
      <c r="E783" s="102">
        <v>37049</v>
      </c>
    </row>
    <row r="784" spans="1:5" ht="13.5">
      <c r="A784">
        <v>1549</v>
      </c>
      <c r="B784" s="148" t="s">
        <v>1429</v>
      </c>
      <c r="C784" t="s">
        <v>1430</v>
      </c>
      <c r="D784">
        <v>2</v>
      </c>
      <c r="E784" s="102">
        <v>37271</v>
      </c>
    </row>
    <row r="785" spans="1:5" ht="13.5">
      <c r="A785">
        <v>1550</v>
      </c>
      <c r="B785" s="148" t="s">
        <v>1401</v>
      </c>
      <c r="C785" t="s">
        <v>1402</v>
      </c>
      <c r="D785">
        <v>2</v>
      </c>
      <c r="E785" s="102">
        <v>37106</v>
      </c>
    </row>
    <row r="786" spans="1:5" ht="13.5">
      <c r="A786">
        <v>1551</v>
      </c>
      <c r="B786" s="148" t="s">
        <v>1403</v>
      </c>
      <c r="C786" t="s">
        <v>1404</v>
      </c>
      <c r="D786">
        <v>2</v>
      </c>
      <c r="E786" s="102">
        <v>37189</v>
      </c>
    </row>
    <row r="787" spans="1:5" ht="13.5">
      <c r="A787">
        <v>1552</v>
      </c>
      <c r="B787" s="148" t="s">
        <v>1405</v>
      </c>
      <c r="C787" t="s">
        <v>1406</v>
      </c>
      <c r="D787">
        <v>2</v>
      </c>
      <c r="E787" s="102">
        <v>37152</v>
      </c>
    </row>
    <row r="788" spans="1:5" ht="13.5">
      <c r="A788">
        <v>1553</v>
      </c>
      <c r="B788" s="148" t="s">
        <v>1407</v>
      </c>
      <c r="C788" t="s">
        <v>1408</v>
      </c>
      <c r="D788">
        <v>2</v>
      </c>
      <c r="E788" s="102">
        <v>37064</v>
      </c>
    </row>
    <row r="789" spans="1:5" ht="13.5">
      <c r="A789">
        <v>1554</v>
      </c>
      <c r="B789" s="148" t="s">
        <v>1409</v>
      </c>
      <c r="C789" t="s">
        <v>1410</v>
      </c>
      <c r="D789">
        <v>1</v>
      </c>
      <c r="E789" s="102">
        <v>37448</v>
      </c>
    </row>
    <row r="790" spans="1:5" ht="13.5">
      <c r="A790">
        <v>1555</v>
      </c>
      <c r="B790" s="148" t="s">
        <v>1397</v>
      </c>
      <c r="C790" t="s">
        <v>1398</v>
      </c>
      <c r="D790">
        <v>1</v>
      </c>
      <c r="E790" s="102">
        <v>37384</v>
      </c>
    </row>
    <row r="791" spans="1:5" ht="13.5">
      <c r="A791">
        <v>1556</v>
      </c>
      <c r="B791" s="148" t="s">
        <v>1399</v>
      </c>
      <c r="C791" t="s">
        <v>1400</v>
      </c>
      <c r="D791">
        <v>1</v>
      </c>
      <c r="E791" s="102">
        <v>37693</v>
      </c>
    </row>
    <row r="792" spans="1:5" ht="13.5">
      <c r="A792">
        <v>1557</v>
      </c>
      <c r="B792" s="148" t="s">
        <v>2308</v>
      </c>
      <c r="E792" s="102"/>
    </row>
    <row r="793" spans="1:5" ht="13.5">
      <c r="A793">
        <v>1558</v>
      </c>
      <c r="B793" s="148" t="s">
        <v>2308</v>
      </c>
      <c r="E793" s="102"/>
    </row>
    <row r="794" spans="1:5" ht="13.5">
      <c r="A794">
        <v>1559</v>
      </c>
      <c r="B794" s="148" t="s">
        <v>2308</v>
      </c>
      <c r="E794" s="102"/>
    </row>
    <row r="795" spans="1:5" ht="13.5">
      <c r="A795">
        <v>1560</v>
      </c>
      <c r="B795" s="148" t="s">
        <v>2308</v>
      </c>
      <c r="E795" s="102"/>
    </row>
    <row r="796" spans="1:5" ht="13.5">
      <c r="A796">
        <v>1561</v>
      </c>
      <c r="B796" s="148" t="s">
        <v>2308</v>
      </c>
      <c r="E796" s="102"/>
    </row>
    <row r="797" spans="1:5" ht="13.5">
      <c r="A797">
        <v>1562</v>
      </c>
      <c r="B797" s="148" t="s">
        <v>2308</v>
      </c>
      <c r="E797" s="102"/>
    </row>
    <row r="798" spans="1:5" ht="13.5">
      <c r="A798">
        <v>1563</v>
      </c>
      <c r="B798" s="148" t="s">
        <v>2308</v>
      </c>
      <c r="E798" s="102"/>
    </row>
    <row r="799" spans="1:5" ht="13.5">
      <c r="A799">
        <v>1564</v>
      </c>
      <c r="B799" s="148" t="s">
        <v>1411</v>
      </c>
      <c r="C799" t="s">
        <v>1412</v>
      </c>
      <c r="D799">
        <v>2</v>
      </c>
      <c r="E799" s="102">
        <v>37104</v>
      </c>
    </row>
    <row r="800" spans="1:5" ht="13.5">
      <c r="A800">
        <v>1565</v>
      </c>
      <c r="B800" s="148" t="s">
        <v>1413</v>
      </c>
      <c r="C800" t="s">
        <v>1414</v>
      </c>
      <c r="D800">
        <v>1</v>
      </c>
      <c r="E800" s="102">
        <v>37587</v>
      </c>
    </row>
    <row r="801" spans="1:5" ht="13.5">
      <c r="A801">
        <v>1566</v>
      </c>
      <c r="B801" s="148" t="s">
        <v>2308</v>
      </c>
      <c r="E801" s="102"/>
    </row>
    <row r="802" spans="1:5" ht="13.5">
      <c r="A802">
        <v>1584</v>
      </c>
      <c r="B802" s="148" t="s">
        <v>836</v>
      </c>
      <c r="C802" t="s">
        <v>837</v>
      </c>
      <c r="D802">
        <v>2</v>
      </c>
      <c r="E802" s="102">
        <v>37320</v>
      </c>
    </row>
    <row r="803" spans="1:5" ht="13.5">
      <c r="A803">
        <v>1586</v>
      </c>
      <c r="B803" s="148" t="s">
        <v>2308</v>
      </c>
      <c r="E803" s="102"/>
    </row>
    <row r="804" spans="1:5" ht="13.5">
      <c r="A804">
        <v>1590</v>
      </c>
      <c r="B804" s="148" t="s">
        <v>2308</v>
      </c>
      <c r="E804" s="102"/>
    </row>
    <row r="805" spans="1:5" ht="13.5">
      <c r="A805">
        <v>1596</v>
      </c>
      <c r="B805" s="148" t="s">
        <v>2308</v>
      </c>
      <c r="E805" s="102"/>
    </row>
    <row r="806" spans="1:5" ht="13.5">
      <c r="A806">
        <v>1597</v>
      </c>
      <c r="B806" s="148" t="s">
        <v>2308</v>
      </c>
      <c r="E806" s="102"/>
    </row>
    <row r="807" spans="1:5" ht="13.5">
      <c r="A807">
        <v>1598</v>
      </c>
      <c r="B807" s="148" t="s">
        <v>2308</v>
      </c>
      <c r="E807" s="102"/>
    </row>
    <row r="808" spans="1:5" ht="13.5">
      <c r="A808">
        <v>1599</v>
      </c>
      <c r="B808" s="148" t="s">
        <v>840</v>
      </c>
      <c r="C808" t="s">
        <v>841</v>
      </c>
      <c r="D808">
        <v>2</v>
      </c>
      <c r="E808" s="102">
        <v>37214</v>
      </c>
    </row>
    <row r="809" spans="1:5" ht="13.5">
      <c r="A809">
        <v>1600</v>
      </c>
      <c r="B809" s="148" t="s">
        <v>838</v>
      </c>
      <c r="C809" t="s">
        <v>839</v>
      </c>
      <c r="D809">
        <v>2</v>
      </c>
      <c r="E809" s="102">
        <v>37139</v>
      </c>
    </row>
    <row r="810" spans="1:5" ht="13.5">
      <c r="A810">
        <v>1601</v>
      </c>
      <c r="B810" s="148" t="s">
        <v>842</v>
      </c>
      <c r="C810" t="s">
        <v>843</v>
      </c>
      <c r="D810">
        <v>2</v>
      </c>
      <c r="E810" s="102">
        <v>37116</v>
      </c>
    </row>
    <row r="811" spans="1:5" ht="13.5">
      <c r="A811">
        <v>1602</v>
      </c>
      <c r="B811" s="148" t="s">
        <v>846</v>
      </c>
      <c r="C811" t="s">
        <v>847</v>
      </c>
      <c r="D811">
        <v>2</v>
      </c>
      <c r="E811" s="102">
        <v>37076</v>
      </c>
    </row>
    <row r="812" spans="1:5" ht="13.5">
      <c r="A812">
        <v>1603</v>
      </c>
      <c r="B812" s="148" t="s">
        <v>848</v>
      </c>
      <c r="C812" t="s">
        <v>849</v>
      </c>
      <c r="D812">
        <v>2</v>
      </c>
      <c r="E812" s="102">
        <v>37089</v>
      </c>
    </row>
    <row r="813" spans="1:5" ht="13.5">
      <c r="A813">
        <v>1604</v>
      </c>
      <c r="B813" s="148" t="s">
        <v>844</v>
      </c>
      <c r="C813" t="s">
        <v>845</v>
      </c>
      <c r="D813">
        <v>2</v>
      </c>
      <c r="E813" s="102">
        <v>37098</v>
      </c>
    </row>
    <row r="814" spans="1:5" ht="13.5">
      <c r="A814">
        <v>1606</v>
      </c>
      <c r="B814" s="148" t="s">
        <v>830</v>
      </c>
      <c r="C814" t="s">
        <v>831</v>
      </c>
      <c r="D814">
        <v>1</v>
      </c>
      <c r="E814" s="102">
        <v>37469</v>
      </c>
    </row>
    <row r="815" spans="1:5" ht="13.5">
      <c r="A815">
        <v>1607</v>
      </c>
      <c r="B815" s="148" t="s">
        <v>832</v>
      </c>
      <c r="C815" t="s">
        <v>833</v>
      </c>
      <c r="D815">
        <v>1</v>
      </c>
      <c r="E815" s="102">
        <v>37424</v>
      </c>
    </row>
    <row r="816" spans="1:5" ht="13.5">
      <c r="A816">
        <v>1608</v>
      </c>
      <c r="B816" s="148" t="s">
        <v>834</v>
      </c>
      <c r="C816" t="s">
        <v>835</v>
      </c>
      <c r="D816">
        <v>1</v>
      </c>
      <c r="E816" s="102">
        <v>37388</v>
      </c>
    </row>
    <row r="817" spans="1:5" ht="13.5">
      <c r="A817">
        <v>1619</v>
      </c>
      <c r="B817" s="148" t="s">
        <v>2308</v>
      </c>
      <c r="E817" s="102"/>
    </row>
    <row r="818" spans="1:5" ht="13.5">
      <c r="A818">
        <v>1620</v>
      </c>
      <c r="B818" s="148" t="s">
        <v>2308</v>
      </c>
      <c r="E818" s="102"/>
    </row>
    <row r="819" spans="1:5" ht="13.5">
      <c r="A819">
        <v>1621</v>
      </c>
      <c r="B819" s="148" t="s">
        <v>2308</v>
      </c>
      <c r="E819" s="102"/>
    </row>
    <row r="820" spans="1:5" ht="13.5">
      <c r="A820">
        <v>1623</v>
      </c>
      <c r="B820" s="148" t="s">
        <v>932</v>
      </c>
      <c r="C820" t="s">
        <v>933</v>
      </c>
      <c r="D820">
        <v>2</v>
      </c>
      <c r="E820" s="102">
        <v>37339</v>
      </c>
    </row>
    <row r="821" spans="1:5" ht="13.5">
      <c r="A821">
        <v>1624</v>
      </c>
      <c r="B821" s="148" t="s">
        <v>934</v>
      </c>
      <c r="C821" t="s">
        <v>935</v>
      </c>
      <c r="D821">
        <v>2</v>
      </c>
      <c r="E821" s="102">
        <v>37221</v>
      </c>
    </row>
    <row r="822" spans="1:5" ht="13.5">
      <c r="A822">
        <v>1625</v>
      </c>
      <c r="B822" s="148" t="s">
        <v>936</v>
      </c>
      <c r="C822" t="s">
        <v>937</v>
      </c>
      <c r="D822">
        <v>2</v>
      </c>
      <c r="E822" s="102">
        <v>37163</v>
      </c>
    </row>
    <row r="823" spans="1:5" ht="13.5">
      <c r="A823">
        <v>1626</v>
      </c>
      <c r="B823" s="148" t="s">
        <v>938</v>
      </c>
      <c r="C823" t="s">
        <v>939</v>
      </c>
      <c r="D823">
        <v>1</v>
      </c>
      <c r="E823" s="102">
        <v>37366</v>
      </c>
    </row>
    <row r="824" spans="1:5" ht="13.5">
      <c r="A824">
        <v>1627</v>
      </c>
      <c r="B824" s="148" t="s">
        <v>940</v>
      </c>
      <c r="C824" t="s">
        <v>941</v>
      </c>
      <c r="D824">
        <v>1</v>
      </c>
      <c r="E824" s="102">
        <v>37384</v>
      </c>
    </row>
    <row r="825" spans="1:5" ht="13.5">
      <c r="A825">
        <v>1646</v>
      </c>
      <c r="B825" s="148" t="s">
        <v>1143</v>
      </c>
      <c r="C825" t="s">
        <v>1144</v>
      </c>
      <c r="D825">
        <v>2</v>
      </c>
      <c r="E825" s="102">
        <v>37249</v>
      </c>
    </row>
    <row r="826" spans="1:5" ht="13.5">
      <c r="A826">
        <v>1647</v>
      </c>
      <c r="B826" s="148" t="s">
        <v>1147</v>
      </c>
      <c r="C826" t="s">
        <v>1148</v>
      </c>
      <c r="D826">
        <v>1</v>
      </c>
      <c r="E826" s="102">
        <v>37447</v>
      </c>
    </row>
    <row r="827" spans="1:5" ht="13.5">
      <c r="A827">
        <v>1648</v>
      </c>
      <c r="B827" s="148" t="s">
        <v>1151</v>
      </c>
      <c r="C827" t="s">
        <v>1152</v>
      </c>
      <c r="D827">
        <v>1</v>
      </c>
      <c r="E827" s="102">
        <v>37368</v>
      </c>
    </row>
    <row r="828" spans="1:5" ht="13.5">
      <c r="A828">
        <v>1649</v>
      </c>
      <c r="B828" s="148" t="s">
        <v>1145</v>
      </c>
      <c r="C828" t="s">
        <v>1146</v>
      </c>
      <c r="D828">
        <v>2</v>
      </c>
      <c r="E828" s="102">
        <v>37331</v>
      </c>
    </row>
    <row r="829" spans="1:5" ht="13.5">
      <c r="A829">
        <v>1650</v>
      </c>
      <c r="B829" s="148" t="s">
        <v>1165</v>
      </c>
      <c r="C829" t="s">
        <v>1166</v>
      </c>
      <c r="D829">
        <v>1</v>
      </c>
      <c r="E829" s="102">
        <v>37666</v>
      </c>
    </row>
    <row r="830" spans="1:5" ht="13.5">
      <c r="A830">
        <v>1651</v>
      </c>
      <c r="B830" s="148" t="s">
        <v>1153</v>
      </c>
      <c r="C830" t="s">
        <v>1154</v>
      </c>
      <c r="D830">
        <v>1</v>
      </c>
      <c r="E830" s="102">
        <v>37382</v>
      </c>
    </row>
    <row r="831" spans="1:5" ht="13.5">
      <c r="A831">
        <v>1652</v>
      </c>
      <c r="B831" s="148" t="s">
        <v>1149</v>
      </c>
      <c r="C831" t="s">
        <v>1150</v>
      </c>
      <c r="D831">
        <v>1</v>
      </c>
      <c r="E831" s="102">
        <v>37656</v>
      </c>
    </row>
    <row r="832" spans="1:5" ht="13.5">
      <c r="A832">
        <v>1653</v>
      </c>
      <c r="B832" s="148" t="s">
        <v>1155</v>
      </c>
      <c r="C832" t="s">
        <v>1156</v>
      </c>
      <c r="D832">
        <v>1</v>
      </c>
      <c r="E832" s="102">
        <v>37651</v>
      </c>
    </row>
    <row r="833" spans="1:5" ht="13.5">
      <c r="A833">
        <v>1654</v>
      </c>
      <c r="B833" s="148" t="s">
        <v>1163</v>
      </c>
      <c r="C833" t="s">
        <v>1164</v>
      </c>
      <c r="D833">
        <v>1</v>
      </c>
      <c r="E833" s="102">
        <v>37480</v>
      </c>
    </row>
    <row r="834" spans="1:5" ht="13.5">
      <c r="A834">
        <v>1655</v>
      </c>
      <c r="B834" s="148" t="s">
        <v>1157</v>
      </c>
      <c r="C834" t="s">
        <v>1158</v>
      </c>
      <c r="D834">
        <v>1</v>
      </c>
      <c r="E834" s="102">
        <v>37362</v>
      </c>
    </row>
    <row r="835" spans="1:5" ht="13.5">
      <c r="A835">
        <v>1656</v>
      </c>
      <c r="B835" s="148" t="s">
        <v>1159</v>
      </c>
      <c r="C835" t="s">
        <v>1160</v>
      </c>
      <c r="D835">
        <v>1</v>
      </c>
      <c r="E835" s="102">
        <v>37387</v>
      </c>
    </row>
    <row r="836" spans="1:5" ht="13.5">
      <c r="A836">
        <v>1657</v>
      </c>
      <c r="B836" s="148" t="s">
        <v>1161</v>
      </c>
      <c r="C836" t="s">
        <v>1162</v>
      </c>
      <c r="D836">
        <v>1</v>
      </c>
      <c r="E836" s="102">
        <v>37641</v>
      </c>
    </row>
    <row r="837" spans="1:5" ht="13.5">
      <c r="A837">
        <v>1666</v>
      </c>
      <c r="B837" s="148" t="s">
        <v>189</v>
      </c>
      <c r="C837" t="s">
        <v>1283</v>
      </c>
      <c r="D837">
        <v>2</v>
      </c>
      <c r="E837" s="102">
        <v>37317</v>
      </c>
    </row>
    <row r="838" spans="1:5" ht="13.5">
      <c r="A838">
        <v>1667</v>
      </c>
      <c r="B838" s="148" t="s">
        <v>190</v>
      </c>
      <c r="C838" t="s">
        <v>1284</v>
      </c>
      <c r="D838">
        <v>2</v>
      </c>
      <c r="E838" s="102">
        <v>37133</v>
      </c>
    </row>
    <row r="839" spans="1:5" ht="13.5">
      <c r="A839">
        <v>1668</v>
      </c>
      <c r="B839" s="148" t="s">
        <v>191</v>
      </c>
      <c r="C839" t="s">
        <v>1285</v>
      </c>
      <c r="D839">
        <v>2</v>
      </c>
      <c r="E839" s="102">
        <v>37180</v>
      </c>
    </row>
    <row r="840" spans="1:5" ht="13.5">
      <c r="A840">
        <v>1669</v>
      </c>
      <c r="B840" s="148" t="s">
        <v>1295</v>
      </c>
      <c r="C840" t="s">
        <v>1296</v>
      </c>
      <c r="D840">
        <v>2</v>
      </c>
      <c r="E840" s="102">
        <v>37180</v>
      </c>
    </row>
    <row r="841" spans="1:5" ht="13.5">
      <c r="A841">
        <v>1670</v>
      </c>
      <c r="B841" s="148" t="s">
        <v>1303</v>
      </c>
      <c r="C841" t="s">
        <v>1304</v>
      </c>
      <c r="D841">
        <v>1</v>
      </c>
      <c r="E841" s="102">
        <v>37646</v>
      </c>
    </row>
    <row r="842" spans="1:5" ht="13.5">
      <c r="A842">
        <v>1671</v>
      </c>
      <c r="B842" s="148" t="s">
        <v>1305</v>
      </c>
      <c r="C842" t="s">
        <v>1306</v>
      </c>
      <c r="D842">
        <v>1</v>
      </c>
      <c r="E842" s="102">
        <v>37618</v>
      </c>
    </row>
    <row r="843" spans="1:5" ht="13.5">
      <c r="A843">
        <v>1672</v>
      </c>
      <c r="B843" s="148" t="s">
        <v>1307</v>
      </c>
      <c r="C843" t="s">
        <v>1308</v>
      </c>
      <c r="D843">
        <v>1</v>
      </c>
      <c r="E843" s="102">
        <v>37433</v>
      </c>
    </row>
    <row r="844" spans="1:5" ht="13.5">
      <c r="A844">
        <v>1673</v>
      </c>
      <c r="B844" s="148" t="s">
        <v>1309</v>
      </c>
      <c r="C844" t="s">
        <v>1310</v>
      </c>
      <c r="D844">
        <v>1</v>
      </c>
      <c r="E844" s="102">
        <v>37361</v>
      </c>
    </row>
    <row r="845" spans="1:5" ht="13.5">
      <c r="A845">
        <v>1674</v>
      </c>
      <c r="B845" s="148" t="s">
        <v>1311</v>
      </c>
      <c r="C845" t="s">
        <v>1312</v>
      </c>
      <c r="D845">
        <v>1</v>
      </c>
      <c r="E845" s="102">
        <v>37358</v>
      </c>
    </row>
    <row r="846" spans="1:5" ht="13.5">
      <c r="A846">
        <v>1675</v>
      </c>
      <c r="B846" s="148" t="s">
        <v>1313</v>
      </c>
      <c r="C846" t="s">
        <v>1314</v>
      </c>
      <c r="D846">
        <v>1</v>
      </c>
      <c r="E846" s="102">
        <v>37644</v>
      </c>
    </row>
    <row r="847" spans="1:5" ht="13.5">
      <c r="A847">
        <v>1676</v>
      </c>
      <c r="B847" s="148" t="s">
        <v>1315</v>
      </c>
      <c r="C847" t="s">
        <v>1316</v>
      </c>
      <c r="D847">
        <v>1</v>
      </c>
      <c r="E847" s="102">
        <v>37513</v>
      </c>
    </row>
    <row r="848" spans="1:5" ht="13.5">
      <c r="A848">
        <v>1677</v>
      </c>
      <c r="B848" s="148" t="s">
        <v>1317</v>
      </c>
      <c r="C848" t="s">
        <v>1318</v>
      </c>
      <c r="D848">
        <v>1</v>
      </c>
      <c r="E848" s="102">
        <v>37610</v>
      </c>
    </row>
    <row r="849" spans="1:5" ht="13.5">
      <c r="A849">
        <v>1678</v>
      </c>
      <c r="B849" s="148" t="s">
        <v>1319</v>
      </c>
      <c r="C849" t="s">
        <v>1320</v>
      </c>
      <c r="D849">
        <v>1</v>
      </c>
      <c r="E849" s="102">
        <v>37511</v>
      </c>
    </row>
    <row r="850" spans="1:5" ht="13.5">
      <c r="A850">
        <v>1679</v>
      </c>
      <c r="B850" s="148" t="s">
        <v>2308</v>
      </c>
      <c r="E850" s="102"/>
    </row>
    <row r="851" spans="1:5" ht="13.5">
      <c r="A851">
        <v>1680</v>
      </c>
      <c r="B851" s="148" t="s">
        <v>2308</v>
      </c>
      <c r="E851" s="102"/>
    </row>
    <row r="852" spans="1:5" ht="13.5">
      <c r="A852">
        <v>1681</v>
      </c>
      <c r="B852" s="148" t="s">
        <v>2308</v>
      </c>
      <c r="E852" s="102"/>
    </row>
    <row r="853" spans="1:5" ht="13.5">
      <c r="A853">
        <v>1683</v>
      </c>
      <c r="B853" s="148" t="s">
        <v>2308</v>
      </c>
      <c r="E853" s="102"/>
    </row>
    <row r="854" spans="1:5" ht="13.5">
      <c r="A854">
        <v>1684</v>
      </c>
      <c r="B854" s="148" t="s">
        <v>2308</v>
      </c>
      <c r="E854" s="102"/>
    </row>
    <row r="855" spans="1:5" ht="13.5">
      <c r="A855">
        <v>1685</v>
      </c>
      <c r="B855" s="148" t="s">
        <v>2308</v>
      </c>
      <c r="E855" s="102"/>
    </row>
    <row r="856" spans="1:5" ht="13.5">
      <c r="A856">
        <v>1686</v>
      </c>
      <c r="B856" s="148" t="s">
        <v>2308</v>
      </c>
      <c r="E856" s="102"/>
    </row>
    <row r="857" spans="1:5" ht="13.5">
      <c r="A857">
        <v>1687</v>
      </c>
      <c r="B857" s="148" t="s">
        <v>2308</v>
      </c>
      <c r="E857" s="102"/>
    </row>
    <row r="858" spans="1:5" ht="13.5">
      <c r="A858">
        <v>1688</v>
      </c>
      <c r="B858" s="148" t="s">
        <v>2308</v>
      </c>
      <c r="E858" s="102"/>
    </row>
    <row r="859" spans="1:5" ht="13.5">
      <c r="A859">
        <v>1689</v>
      </c>
      <c r="B859" s="148" t="s">
        <v>2308</v>
      </c>
      <c r="E859" s="102"/>
    </row>
    <row r="860" spans="1:5" ht="13.5">
      <c r="A860">
        <v>1690</v>
      </c>
      <c r="B860" s="148" t="s">
        <v>1286</v>
      </c>
      <c r="C860" t="s">
        <v>1287</v>
      </c>
      <c r="D860">
        <v>2</v>
      </c>
      <c r="E860" s="102">
        <v>37034</v>
      </c>
    </row>
    <row r="861" spans="1:5" ht="13.5">
      <c r="A861">
        <v>1691</v>
      </c>
      <c r="B861" s="148" t="s">
        <v>192</v>
      </c>
      <c r="C861" t="s">
        <v>1288</v>
      </c>
      <c r="D861">
        <v>2</v>
      </c>
      <c r="E861" s="102">
        <v>37020</v>
      </c>
    </row>
    <row r="862" spans="1:5" ht="13.5">
      <c r="A862">
        <v>1692</v>
      </c>
      <c r="B862" s="148" t="s">
        <v>1289</v>
      </c>
      <c r="C862" t="s">
        <v>1290</v>
      </c>
      <c r="D862">
        <v>2</v>
      </c>
      <c r="E862" s="102">
        <v>37163</v>
      </c>
    </row>
    <row r="863" spans="1:5" ht="13.5">
      <c r="A863">
        <v>1693</v>
      </c>
      <c r="B863" s="148" t="s">
        <v>1291</v>
      </c>
      <c r="C863" t="s">
        <v>1292</v>
      </c>
      <c r="D863">
        <v>2</v>
      </c>
      <c r="E863" s="102">
        <v>37005</v>
      </c>
    </row>
    <row r="864" spans="1:5" ht="13.5">
      <c r="A864">
        <v>1694</v>
      </c>
      <c r="B864" s="148" t="s">
        <v>1293</v>
      </c>
      <c r="C864" t="s">
        <v>1294</v>
      </c>
      <c r="D864">
        <v>2</v>
      </c>
      <c r="E864" s="102">
        <v>37047</v>
      </c>
    </row>
    <row r="865" spans="1:5" ht="13.5">
      <c r="A865">
        <v>1695</v>
      </c>
      <c r="B865" s="148" t="s">
        <v>1297</v>
      </c>
      <c r="C865" t="s">
        <v>1298</v>
      </c>
      <c r="D865">
        <v>2</v>
      </c>
      <c r="E865" s="102">
        <v>37287</v>
      </c>
    </row>
    <row r="866" spans="1:5" ht="13.5">
      <c r="A866">
        <v>1696</v>
      </c>
      <c r="B866" s="148" t="s">
        <v>1299</v>
      </c>
      <c r="C866" t="s">
        <v>1300</v>
      </c>
      <c r="D866">
        <v>2</v>
      </c>
      <c r="E866" s="102">
        <v>37132</v>
      </c>
    </row>
    <row r="867" spans="1:5" ht="13.5">
      <c r="A867">
        <v>1697</v>
      </c>
      <c r="B867" s="148" t="s">
        <v>1301</v>
      </c>
      <c r="C867" t="s">
        <v>1302</v>
      </c>
      <c r="D867">
        <v>2</v>
      </c>
      <c r="E867" s="102">
        <v>36990</v>
      </c>
    </row>
    <row r="868" spans="1:5" ht="13.5">
      <c r="A868">
        <v>1699</v>
      </c>
      <c r="B868" s="148" t="s">
        <v>1321</v>
      </c>
      <c r="C868" t="s">
        <v>1322</v>
      </c>
      <c r="D868">
        <v>1</v>
      </c>
      <c r="E868" s="102">
        <v>37700</v>
      </c>
    </row>
    <row r="869" spans="1:5" ht="13.5">
      <c r="A869">
        <v>1700</v>
      </c>
      <c r="B869" s="148" t="s">
        <v>1323</v>
      </c>
      <c r="C869" t="s">
        <v>1324</v>
      </c>
      <c r="D869">
        <v>1</v>
      </c>
      <c r="E869" s="102">
        <v>37538</v>
      </c>
    </row>
    <row r="870" spans="1:5" ht="13.5">
      <c r="A870">
        <v>1701</v>
      </c>
      <c r="B870" s="148" t="s">
        <v>1325</v>
      </c>
      <c r="C870" t="s">
        <v>1326</v>
      </c>
      <c r="D870">
        <v>1</v>
      </c>
      <c r="E870" s="102">
        <v>37615</v>
      </c>
    </row>
    <row r="871" spans="1:5" ht="13.5">
      <c r="A871">
        <v>1702</v>
      </c>
      <c r="B871" s="148" t="s">
        <v>1327</v>
      </c>
      <c r="C871" t="s">
        <v>1328</v>
      </c>
      <c r="D871">
        <v>1</v>
      </c>
      <c r="E871" s="102">
        <v>37513</v>
      </c>
    </row>
    <row r="872" spans="1:5" ht="13.5">
      <c r="A872">
        <v>1703</v>
      </c>
      <c r="B872" s="148" t="s">
        <v>1329</v>
      </c>
      <c r="C872" t="s">
        <v>1330</v>
      </c>
      <c r="D872">
        <v>1</v>
      </c>
      <c r="E872" s="102">
        <v>37501</v>
      </c>
    </row>
    <row r="873" spans="1:5" ht="13.5">
      <c r="A873">
        <v>1704</v>
      </c>
      <c r="B873" s="148" t="s">
        <v>1331</v>
      </c>
      <c r="C873" t="s">
        <v>1332</v>
      </c>
      <c r="D873">
        <v>1</v>
      </c>
      <c r="E873" s="102">
        <v>37543</v>
      </c>
    </row>
    <row r="874" spans="1:5" ht="13.5">
      <c r="A874">
        <v>1705</v>
      </c>
      <c r="B874" s="148" t="s">
        <v>1333</v>
      </c>
      <c r="C874" t="s">
        <v>1334</v>
      </c>
      <c r="D874">
        <v>1</v>
      </c>
      <c r="E874" s="102">
        <v>37491</v>
      </c>
    </row>
    <row r="875" spans="1:5" ht="13.5">
      <c r="A875">
        <v>1706</v>
      </c>
      <c r="B875" s="148" t="s">
        <v>1335</v>
      </c>
      <c r="C875" t="s">
        <v>1336</v>
      </c>
      <c r="D875">
        <v>1</v>
      </c>
      <c r="E875" s="102">
        <v>37355</v>
      </c>
    </row>
    <row r="876" spans="1:5" ht="13.5">
      <c r="A876">
        <v>1716</v>
      </c>
      <c r="B876" s="148" t="s">
        <v>2308</v>
      </c>
      <c r="E876" s="102"/>
    </row>
    <row r="877" spans="1:5" ht="13.5">
      <c r="A877">
        <v>1717</v>
      </c>
      <c r="B877" s="148" t="s">
        <v>2308</v>
      </c>
      <c r="E877" s="102"/>
    </row>
    <row r="878" spans="1:5" ht="13.5">
      <c r="A878">
        <v>1718</v>
      </c>
      <c r="B878" s="148" t="s">
        <v>397</v>
      </c>
      <c r="C878" t="s">
        <v>533</v>
      </c>
      <c r="D878">
        <v>2</v>
      </c>
      <c r="E878" s="102">
        <v>37026</v>
      </c>
    </row>
    <row r="879" spans="1:5" ht="13.5">
      <c r="A879">
        <v>1719</v>
      </c>
      <c r="B879" s="148" t="s">
        <v>398</v>
      </c>
      <c r="C879" t="s">
        <v>534</v>
      </c>
      <c r="D879">
        <v>2</v>
      </c>
      <c r="E879" s="102">
        <v>37112</v>
      </c>
    </row>
    <row r="880" spans="1:5" ht="13.5">
      <c r="A880">
        <v>1720</v>
      </c>
      <c r="B880" s="148" t="s">
        <v>399</v>
      </c>
      <c r="C880" t="s">
        <v>535</v>
      </c>
      <c r="D880">
        <v>2</v>
      </c>
      <c r="E880" s="102">
        <v>37020</v>
      </c>
    </row>
    <row r="881" spans="1:5" ht="13.5">
      <c r="A881">
        <v>1721</v>
      </c>
      <c r="B881" s="148" t="s">
        <v>400</v>
      </c>
      <c r="C881" t="s">
        <v>536</v>
      </c>
      <c r="D881">
        <v>2</v>
      </c>
      <c r="E881" s="102">
        <v>37295</v>
      </c>
    </row>
    <row r="882" spans="1:5" ht="13.5">
      <c r="A882">
        <v>1722</v>
      </c>
      <c r="B882" s="148" t="s">
        <v>537</v>
      </c>
      <c r="C882" t="s">
        <v>538</v>
      </c>
      <c r="D882">
        <v>1</v>
      </c>
      <c r="E882" s="102">
        <v>37417</v>
      </c>
    </row>
    <row r="883" spans="1:5" ht="13.5">
      <c r="A883">
        <v>1723</v>
      </c>
      <c r="B883" s="148" t="s">
        <v>539</v>
      </c>
      <c r="C883" t="s">
        <v>540</v>
      </c>
      <c r="D883">
        <v>1</v>
      </c>
      <c r="E883" s="102">
        <v>37490</v>
      </c>
    </row>
    <row r="884" spans="1:5" ht="13.5">
      <c r="A884">
        <v>1724</v>
      </c>
      <c r="B884" s="148" t="s">
        <v>541</v>
      </c>
      <c r="C884" t="s">
        <v>542</v>
      </c>
      <c r="D884">
        <v>1</v>
      </c>
      <c r="E884" s="102">
        <v>37440</v>
      </c>
    </row>
    <row r="885" spans="1:5" ht="13.5">
      <c r="A885">
        <v>1750</v>
      </c>
      <c r="B885" s="148" t="s">
        <v>1345</v>
      </c>
      <c r="C885" t="s">
        <v>1346</v>
      </c>
      <c r="D885">
        <v>2</v>
      </c>
      <c r="E885" s="102">
        <v>37188</v>
      </c>
    </row>
    <row r="886" spans="1:5" ht="13.5">
      <c r="A886">
        <v>1751</v>
      </c>
      <c r="B886" s="148" t="s">
        <v>1347</v>
      </c>
      <c r="C886" t="s">
        <v>1348</v>
      </c>
      <c r="D886">
        <v>2</v>
      </c>
      <c r="E886" s="102">
        <v>37334</v>
      </c>
    </row>
    <row r="887" spans="1:5" ht="13.5">
      <c r="A887">
        <v>1752</v>
      </c>
      <c r="B887" s="148" t="s">
        <v>1349</v>
      </c>
      <c r="C887" t="s">
        <v>1350</v>
      </c>
      <c r="D887">
        <v>2</v>
      </c>
      <c r="E887" s="102">
        <v>37070</v>
      </c>
    </row>
    <row r="888" spans="1:5" ht="13.5">
      <c r="A888">
        <v>1753</v>
      </c>
      <c r="B888" s="148" t="s">
        <v>1351</v>
      </c>
      <c r="C888" t="s">
        <v>1352</v>
      </c>
      <c r="D888">
        <v>2</v>
      </c>
      <c r="E888" s="102">
        <v>37146</v>
      </c>
    </row>
    <row r="889" spans="1:5" ht="13.5">
      <c r="A889">
        <v>1760</v>
      </c>
      <c r="B889" s="148" t="s">
        <v>1353</v>
      </c>
      <c r="C889" t="s">
        <v>1354</v>
      </c>
      <c r="D889">
        <v>1</v>
      </c>
      <c r="E889" s="102">
        <v>37649</v>
      </c>
    </row>
    <row r="890" spans="1:5" ht="13.5">
      <c r="A890">
        <v>1761</v>
      </c>
      <c r="B890" s="148" t="s">
        <v>1355</v>
      </c>
      <c r="C890" t="s">
        <v>1356</v>
      </c>
      <c r="D890">
        <v>1</v>
      </c>
      <c r="E890" s="102">
        <v>37586</v>
      </c>
    </row>
    <row r="891" spans="1:5" ht="13.5">
      <c r="A891">
        <v>1762</v>
      </c>
      <c r="B891" s="148" t="s">
        <v>1357</v>
      </c>
      <c r="C891" t="s">
        <v>1358</v>
      </c>
      <c r="D891">
        <v>1</v>
      </c>
      <c r="E891" s="102">
        <v>37405</v>
      </c>
    </row>
    <row r="892" spans="1:5" ht="13.5">
      <c r="A892">
        <v>1763</v>
      </c>
      <c r="B892" s="148" t="s">
        <v>1359</v>
      </c>
      <c r="C892" t="s">
        <v>1360</v>
      </c>
      <c r="D892">
        <v>1</v>
      </c>
      <c r="E892" s="102">
        <v>37532</v>
      </c>
    </row>
    <row r="893" spans="1:5" ht="13.5">
      <c r="A893">
        <v>1764</v>
      </c>
      <c r="B893" s="148" t="s">
        <v>1361</v>
      </c>
      <c r="C893" t="s">
        <v>1362</v>
      </c>
      <c r="D893">
        <v>1</v>
      </c>
      <c r="E893" s="102">
        <v>37403</v>
      </c>
    </row>
    <row r="894" spans="1:5" ht="13.5">
      <c r="A894">
        <v>1765</v>
      </c>
      <c r="B894" s="148" t="s">
        <v>1363</v>
      </c>
      <c r="C894" t="s">
        <v>1364</v>
      </c>
      <c r="D894">
        <v>1</v>
      </c>
      <c r="E894" s="102">
        <v>37489</v>
      </c>
    </row>
    <row r="895" spans="1:5" ht="13.5">
      <c r="A895">
        <v>1767</v>
      </c>
      <c r="B895" s="148" t="s">
        <v>2308</v>
      </c>
      <c r="E895" s="102"/>
    </row>
    <row r="896" spans="1:5" ht="13.5">
      <c r="A896">
        <v>1768</v>
      </c>
      <c r="B896" s="148" t="s">
        <v>2308</v>
      </c>
      <c r="E896" s="102"/>
    </row>
    <row r="897" spans="1:5" ht="13.5">
      <c r="A897">
        <v>1769</v>
      </c>
      <c r="B897" s="148" t="s">
        <v>2308</v>
      </c>
      <c r="E897" s="102"/>
    </row>
    <row r="898" spans="1:5" ht="13.5">
      <c r="A898">
        <v>1770</v>
      </c>
      <c r="B898" s="148" t="s">
        <v>2308</v>
      </c>
      <c r="E898" s="102"/>
    </row>
    <row r="899" spans="1:5" ht="13.5">
      <c r="A899">
        <v>1771</v>
      </c>
      <c r="B899" s="148" t="s">
        <v>2308</v>
      </c>
      <c r="E899" s="102"/>
    </row>
    <row r="900" spans="1:5" ht="13.5">
      <c r="A900">
        <v>1772</v>
      </c>
      <c r="B900" s="148" t="s">
        <v>2308</v>
      </c>
      <c r="E900" s="102"/>
    </row>
    <row r="901" spans="1:5" ht="13.5">
      <c r="A901">
        <v>1773</v>
      </c>
      <c r="B901" s="148" t="s">
        <v>2308</v>
      </c>
      <c r="E901" s="102"/>
    </row>
    <row r="902" spans="1:5" ht="13.5">
      <c r="A902">
        <v>1774</v>
      </c>
      <c r="B902" s="148" t="s">
        <v>2308</v>
      </c>
      <c r="E902" s="102"/>
    </row>
    <row r="903" spans="1:5" ht="13.5">
      <c r="A903">
        <v>1775</v>
      </c>
      <c r="B903" s="148" t="s">
        <v>2308</v>
      </c>
      <c r="E903" s="102"/>
    </row>
    <row r="904" spans="1:5" ht="13.5">
      <c r="A904">
        <v>1777</v>
      </c>
      <c r="B904" s="148" t="s">
        <v>1337</v>
      </c>
      <c r="C904" t="s">
        <v>1338</v>
      </c>
      <c r="D904">
        <v>2</v>
      </c>
      <c r="E904" s="102">
        <v>37180</v>
      </c>
    </row>
    <row r="905" spans="1:5" ht="13.5">
      <c r="A905">
        <v>1778</v>
      </c>
      <c r="B905" s="148" t="s">
        <v>1339</v>
      </c>
      <c r="C905" t="s">
        <v>1340</v>
      </c>
      <c r="D905">
        <v>2</v>
      </c>
      <c r="E905" s="102">
        <v>37072</v>
      </c>
    </row>
    <row r="906" spans="1:5" ht="13.5">
      <c r="A906">
        <v>1779</v>
      </c>
      <c r="B906" s="148" t="s">
        <v>1341</v>
      </c>
      <c r="C906" t="s">
        <v>1342</v>
      </c>
      <c r="D906">
        <v>2</v>
      </c>
      <c r="E906" s="102">
        <v>37015</v>
      </c>
    </row>
    <row r="907" spans="1:5" ht="13.5">
      <c r="A907">
        <v>1780</v>
      </c>
      <c r="B907" s="148" t="s">
        <v>1343</v>
      </c>
      <c r="C907" t="s">
        <v>1344</v>
      </c>
      <c r="D907">
        <v>2</v>
      </c>
      <c r="E907" s="102">
        <v>37253</v>
      </c>
    </row>
    <row r="908" spans="1:5" ht="13.5">
      <c r="A908">
        <v>1785</v>
      </c>
      <c r="B908" s="148" t="s">
        <v>2308</v>
      </c>
      <c r="E908" s="102"/>
    </row>
    <row r="909" spans="1:5" ht="13.5">
      <c r="A909">
        <v>1786</v>
      </c>
      <c r="B909" s="148" t="s">
        <v>2308</v>
      </c>
      <c r="E909" s="102"/>
    </row>
    <row r="910" spans="1:5" ht="13.5">
      <c r="A910">
        <v>1787</v>
      </c>
      <c r="B910" s="148" t="s">
        <v>2308</v>
      </c>
      <c r="E910" s="102"/>
    </row>
    <row r="911" spans="1:5" ht="13.5">
      <c r="A911">
        <v>1796</v>
      </c>
      <c r="B911" s="148" t="s">
        <v>401</v>
      </c>
      <c r="C911" t="s">
        <v>957</v>
      </c>
      <c r="D911">
        <v>2</v>
      </c>
      <c r="E911" s="102">
        <v>37169</v>
      </c>
    </row>
    <row r="912" spans="1:5" ht="13.5">
      <c r="A912">
        <v>1797</v>
      </c>
      <c r="B912" s="148" t="s">
        <v>402</v>
      </c>
      <c r="C912" t="s">
        <v>945</v>
      </c>
      <c r="D912">
        <v>2</v>
      </c>
      <c r="E912" s="102">
        <v>37124</v>
      </c>
    </row>
    <row r="913" spans="1:5" ht="13.5">
      <c r="A913">
        <v>1798</v>
      </c>
      <c r="B913" s="148" t="s">
        <v>403</v>
      </c>
      <c r="C913" t="s">
        <v>946</v>
      </c>
      <c r="D913">
        <v>2</v>
      </c>
      <c r="E913" s="102">
        <v>37009</v>
      </c>
    </row>
    <row r="914" spans="1:5" ht="13.5">
      <c r="A914">
        <v>1799</v>
      </c>
      <c r="B914" s="148" t="s">
        <v>404</v>
      </c>
      <c r="C914" t="s">
        <v>947</v>
      </c>
      <c r="D914">
        <v>2</v>
      </c>
      <c r="E914" s="102">
        <v>37013</v>
      </c>
    </row>
    <row r="915" spans="1:5" ht="13.5">
      <c r="A915">
        <v>1800</v>
      </c>
      <c r="B915" s="148" t="s">
        <v>405</v>
      </c>
      <c r="C915" t="s">
        <v>948</v>
      </c>
      <c r="D915">
        <v>2</v>
      </c>
      <c r="E915" s="102">
        <v>37287</v>
      </c>
    </row>
    <row r="916" spans="1:5" ht="13.5">
      <c r="A916">
        <v>1801</v>
      </c>
      <c r="B916" s="148" t="s">
        <v>406</v>
      </c>
      <c r="C916" t="s">
        <v>949</v>
      </c>
      <c r="D916">
        <v>2</v>
      </c>
      <c r="E916" s="102">
        <v>37347</v>
      </c>
    </row>
    <row r="917" spans="1:5" ht="13.5">
      <c r="A917">
        <v>1802</v>
      </c>
      <c r="B917" s="148" t="s">
        <v>407</v>
      </c>
      <c r="C917" t="s">
        <v>950</v>
      </c>
      <c r="D917">
        <v>2</v>
      </c>
      <c r="E917" s="102">
        <v>37066</v>
      </c>
    </row>
    <row r="918" spans="1:5" ht="13.5">
      <c r="A918">
        <v>1803</v>
      </c>
      <c r="B918" s="148" t="s">
        <v>952</v>
      </c>
      <c r="C918" t="s">
        <v>953</v>
      </c>
      <c r="D918">
        <v>1</v>
      </c>
      <c r="E918" s="102">
        <v>37533</v>
      </c>
    </row>
    <row r="919" spans="1:5" ht="13.5">
      <c r="A919">
        <v>1804</v>
      </c>
      <c r="B919" s="148" t="s">
        <v>2308</v>
      </c>
      <c r="E919" s="102"/>
    </row>
    <row r="920" spans="1:5" ht="13.5">
      <c r="A920">
        <v>1805</v>
      </c>
      <c r="B920" s="148" t="s">
        <v>2308</v>
      </c>
      <c r="E920" s="102"/>
    </row>
    <row r="921" spans="1:5" ht="13.5">
      <c r="A921">
        <v>1823</v>
      </c>
      <c r="B921" s="148" t="s">
        <v>408</v>
      </c>
      <c r="C921" t="s">
        <v>951</v>
      </c>
      <c r="D921">
        <v>2</v>
      </c>
      <c r="E921" s="102">
        <v>37068</v>
      </c>
    </row>
    <row r="922" spans="1:5" ht="13.5">
      <c r="A922">
        <v>1824</v>
      </c>
      <c r="B922" s="148" t="s">
        <v>954</v>
      </c>
      <c r="C922" t="s">
        <v>955</v>
      </c>
      <c r="D922">
        <v>1</v>
      </c>
      <c r="E922" s="102">
        <v>37611</v>
      </c>
    </row>
    <row r="923" spans="1:5" ht="13.5">
      <c r="A923">
        <v>1825</v>
      </c>
      <c r="B923" s="148" t="s">
        <v>956</v>
      </c>
      <c r="C923" t="s">
        <v>608</v>
      </c>
      <c r="D923">
        <v>1</v>
      </c>
      <c r="E923" s="102">
        <v>37542</v>
      </c>
    </row>
    <row r="924" spans="1:5" ht="13.5">
      <c r="A924">
        <v>1845</v>
      </c>
      <c r="B924" s="148" t="s">
        <v>884</v>
      </c>
      <c r="C924" t="s">
        <v>885</v>
      </c>
      <c r="D924">
        <v>1</v>
      </c>
      <c r="E924" s="102">
        <v>37703</v>
      </c>
    </row>
    <row r="925" spans="1:5" ht="13.5">
      <c r="A925">
        <v>1846</v>
      </c>
      <c r="B925" s="148" t="s">
        <v>886</v>
      </c>
      <c r="C925" t="s">
        <v>887</v>
      </c>
      <c r="D925">
        <v>1</v>
      </c>
      <c r="E925" s="102">
        <v>37463</v>
      </c>
    </row>
    <row r="926" spans="1:5" ht="13.5">
      <c r="A926">
        <v>1861</v>
      </c>
      <c r="B926" s="148" t="s">
        <v>942</v>
      </c>
      <c r="C926" t="s">
        <v>425</v>
      </c>
      <c r="D926">
        <v>2</v>
      </c>
      <c r="E926" s="102">
        <v>37026</v>
      </c>
    </row>
    <row r="927" spans="1:5" ht="13.5">
      <c r="A927">
        <v>1862</v>
      </c>
      <c r="B927" s="148" t="s">
        <v>943</v>
      </c>
      <c r="C927" t="s">
        <v>424</v>
      </c>
      <c r="D927">
        <v>2</v>
      </c>
      <c r="E927" s="102">
        <v>37209</v>
      </c>
    </row>
    <row r="928" spans="1:5" ht="13.5">
      <c r="A928">
        <v>1863</v>
      </c>
      <c r="B928" s="148" t="s">
        <v>944</v>
      </c>
      <c r="C928" t="s">
        <v>426</v>
      </c>
      <c r="D928">
        <v>1</v>
      </c>
      <c r="E928" s="102">
        <v>37368</v>
      </c>
    </row>
    <row r="929" spans="1:5" ht="13.5">
      <c r="A929">
        <v>1877</v>
      </c>
      <c r="B929" s="148" t="s">
        <v>2308</v>
      </c>
      <c r="E929" s="102"/>
    </row>
    <row r="930" spans="1:5" ht="13.5">
      <c r="A930">
        <v>1880</v>
      </c>
      <c r="B930" s="148" t="s">
        <v>1104</v>
      </c>
      <c r="C930" t="s">
        <v>1105</v>
      </c>
      <c r="D930">
        <v>2</v>
      </c>
      <c r="E930" s="102">
        <v>37089</v>
      </c>
    </row>
    <row r="931" spans="1:5" ht="13.5">
      <c r="A931">
        <v>1881</v>
      </c>
      <c r="B931" s="148" t="s">
        <v>1106</v>
      </c>
      <c r="C931" t="s">
        <v>1107</v>
      </c>
      <c r="D931">
        <v>1</v>
      </c>
      <c r="E931" s="102">
        <v>37508</v>
      </c>
    </row>
    <row r="932" spans="1:5" ht="13.5">
      <c r="A932">
        <v>1904</v>
      </c>
      <c r="B932" s="148" t="s">
        <v>409</v>
      </c>
      <c r="C932" t="s">
        <v>496</v>
      </c>
      <c r="D932">
        <v>1</v>
      </c>
      <c r="E932" s="102">
        <v>37366</v>
      </c>
    </row>
    <row r="933" spans="1:5" ht="13.5">
      <c r="A933">
        <v>1905</v>
      </c>
      <c r="B933" s="148" t="s">
        <v>2308</v>
      </c>
      <c r="E933" s="102"/>
    </row>
    <row r="934" spans="1:5" ht="13.5">
      <c r="A934">
        <v>1906</v>
      </c>
      <c r="B934" s="148" t="s">
        <v>2308</v>
      </c>
      <c r="E934" s="102"/>
    </row>
    <row r="935" spans="1:5" ht="13.5">
      <c r="A935">
        <v>1907</v>
      </c>
      <c r="B935" s="148" t="s">
        <v>490</v>
      </c>
      <c r="C935" t="s">
        <v>491</v>
      </c>
      <c r="D935">
        <v>2</v>
      </c>
      <c r="E935" s="102">
        <v>37052</v>
      </c>
    </row>
    <row r="936" spans="1:5" ht="13.5">
      <c r="A936">
        <v>1908</v>
      </c>
      <c r="B936" s="148" t="s">
        <v>492</v>
      </c>
      <c r="C936" t="s">
        <v>493</v>
      </c>
      <c r="D936">
        <v>2</v>
      </c>
      <c r="E936" s="102">
        <v>37149</v>
      </c>
    </row>
    <row r="937" spans="1:5" ht="13.5">
      <c r="A937">
        <v>1909</v>
      </c>
      <c r="B937" s="148" t="s">
        <v>497</v>
      </c>
      <c r="C937" t="s">
        <v>498</v>
      </c>
      <c r="D937">
        <v>1</v>
      </c>
      <c r="E937" s="102">
        <v>37501</v>
      </c>
    </row>
    <row r="938" spans="1:5" ht="13.5">
      <c r="A938">
        <v>1910</v>
      </c>
      <c r="B938" s="148" t="s">
        <v>494</v>
      </c>
      <c r="C938" t="s">
        <v>495</v>
      </c>
      <c r="D938">
        <v>2</v>
      </c>
      <c r="E938" s="102">
        <v>37045</v>
      </c>
    </row>
    <row r="939" spans="1:5" ht="13.5">
      <c r="A939">
        <v>1916</v>
      </c>
      <c r="B939" s="148" t="s">
        <v>2308</v>
      </c>
      <c r="E939" s="102"/>
    </row>
    <row r="940" spans="1:5" ht="13.5">
      <c r="A940">
        <v>1917</v>
      </c>
      <c r="B940" s="148" t="s">
        <v>2308</v>
      </c>
      <c r="E940" s="102"/>
    </row>
    <row r="941" spans="1:5" ht="13.5">
      <c r="A941">
        <v>1918</v>
      </c>
      <c r="B941" s="148" t="s">
        <v>2308</v>
      </c>
      <c r="E941" s="102"/>
    </row>
    <row r="942" spans="1:5" ht="13.5">
      <c r="A942">
        <v>1919</v>
      </c>
      <c r="B942" s="148" t="s">
        <v>1259</v>
      </c>
      <c r="C942" t="s">
        <v>1260</v>
      </c>
      <c r="D942">
        <v>2</v>
      </c>
      <c r="E942" s="102">
        <v>37329</v>
      </c>
    </row>
    <row r="943" spans="1:5" ht="13.5">
      <c r="A943">
        <v>1920</v>
      </c>
      <c r="B943" s="148" t="s">
        <v>1261</v>
      </c>
      <c r="C943" t="s">
        <v>1262</v>
      </c>
      <c r="D943">
        <v>2</v>
      </c>
      <c r="E943" s="102">
        <v>37037</v>
      </c>
    </row>
    <row r="944" spans="1:5" ht="13.5">
      <c r="A944">
        <v>1921</v>
      </c>
      <c r="B944" s="148" t="s">
        <v>1263</v>
      </c>
      <c r="C944" t="s">
        <v>1264</v>
      </c>
      <c r="D944">
        <v>2</v>
      </c>
      <c r="E944" s="102">
        <v>37084</v>
      </c>
    </row>
    <row r="945" spans="1:5" ht="13.5">
      <c r="A945">
        <v>1922</v>
      </c>
      <c r="B945" s="148" t="s">
        <v>1265</v>
      </c>
      <c r="C945" t="s">
        <v>1266</v>
      </c>
      <c r="D945">
        <v>2</v>
      </c>
      <c r="E945" s="102">
        <v>37316</v>
      </c>
    </row>
    <row r="946" spans="1:5" ht="13.5">
      <c r="A946">
        <v>1923</v>
      </c>
      <c r="B946" s="148" t="s">
        <v>1267</v>
      </c>
      <c r="C946" t="s">
        <v>1268</v>
      </c>
      <c r="D946">
        <v>2</v>
      </c>
      <c r="E946" s="102">
        <v>37041</v>
      </c>
    </row>
    <row r="947" spans="1:5" ht="13.5">
      <c r="A947">
        <v>1924</v>
      </c>
      <c r="B947" s="148" t="s">
        <v>1269</v>
      </c>
      <c r="C947" t="s">
        <v>1270</v>
      </c>
      <c r="D947">
        <v>2</v>
      </c>
      <c r="E947" s="102">
        <v>37224</v>
      </c>
    </row>
    <row r="948" spans="1:5" ht="13.5">
      <c r="A948">
        <v>1925</v>
      </c>
      <c r="B948" s="148" t="s">
        <v>1271</v>
      </c>
      <c r="C948" t="s">
        <v>1272</v>
      </c>
      <c r="D948">
        <v>2</v>
      </c>
      <c r="E948" s="102">
        <v>37054</v>
      </c>
    </row>
    <row r="949" spans="1:5" ht="13.5">
      <c r="A949">
        <v>1926</v>
      </c>
      <c r="B949" s="148" t="s">
        <v>1273</v>
      </c>
      <c r="C949" t="s">
        <v>1274</v>
      </c>
      <c r="D949">
        <v>1</v>
      </c>
      <c r="E949" s="102">
        <v>37438</v>
      </c>
    </row>
    <row r="950" spans="1:5" ht="13.5">
      <c r="A950">
        <v>1927</v>
      </c>
      <c r="B950" s="148" t="s">
        <v>1275</v>
      </c>
      <c r="C950" t="s">
        <v>1276</v>
      </c>
      <c r="D950">
        <v>1</v>
      </c>
      <c r="E950" s="102">
        <v>37687</v>
      </c>
    </row>
    <row r="951" spans="1:5" ht="13.5">
      <c r="A951">
        <v>1928</v>
      </c>
      <c r="B951" s="148" t="s">
        <v>1277</v>
      </c>
      <c r="C951" t="s">
        <v>1278</v>
      </c>
      <c r="D951">
        <v>1</v>
      </c>
      <c r="E951" s="102">
        <v>37648</v>
      </c>
    </row>
    <row r="952" spans="1:5" ht="13.5">
      <c r="A952">
        <v>1929</v>
      </c>
      <c r="B952" s="148" t="s">
        <v>1279</v>
      </c>
      <c r="C952" t="s">
        <v>1280</v>
      </c>
      <c r="D952">
        <v>1</v>
      </c>
      <c r="E952" s="102">
        <v>37659</v>
      </c>
    </row>
    <row r="953" spans="1:5" ht="13.5">
      <c r="A953">
        <v>1930</v>
      </c>
      <c r="B953" s="148" t="s">
        <v>1281</v>
      </c>
      <c r="C953" t="s">
        <v>1282</v>
      </c>
      <c r="D953">
        <v>1</v>
      </c>
      <c r="E953" s="102">
        <v>37392</v>
      </c>
    </row>
    <row r="954" spans="1:5" ht="13.5">
      <c r="A954">
        <v>1936</v>
      </c>
      <c r="B954" s="148" t="s">
        <v>2308</v>
      </c>
      <c r="E954" s="102"/>
    </row>
    <row r="955" spans="1:5" ht="13.5">
      <c r="A955">
        <v>1938</v>
      </c>
      <c r="B955" s="148" t="s">
        <v>2308</v>
      </c>
      <c r="E955" s="102"/>
    </row>
    <row r="956" spans="1:5" ht="13.5">
      <c r="A956">
        <v>1939</v>
      </c>
      <c r="B956" s="148" t="s">
        <v>2308</v>
      </c>
      <c r="E956" s="102"/>
    </row>
    <row r="957" spans="1:5" ht="13.5">
      <c r="A957">
        <v>1940</v>
      </c>
      <c r="B957" s="148" t="s">
        <v>2308</v>
      </c>
      <c r="E957" s="102"/>
    </row>
    <row r="958" spans="1:5" ht="13.5">
      <c r="A958">
        <v>1941</v>
      </c>
      <c r="B958" s="148" t="s">
        <v>2308</v>
      </c>
      <c r="E958" s="102"/>
    </row>
    <row r="959" spans="1:5" ht="13.5">
      <c r="A959">
        <v>1942</v>
      </c>
      <c r="B959" s="148" t="s">
        <v>2308</v>
      </c>
      <c r="E959" s="102"/>
    </row>
    <row r="960" spans="1:5" ht="13.5">
      <c r="A960">
        <v>1944</v>
      </c>
      <c r="B960" s="148" t="s">
        <v>410</v>
      </c>
      <c r="C960" t="s">
        <v>826</v>
      </c>
      <c r="D960">
        <v>2</v>
      </c>
      <c r="E960" s="102">
        <v>37317</v>
      </c>
    </row>
    <row r="961" spans="1:5" ht="13.5">
      <c r="A961">
        <v>1945</v>
      </c>
      <c r="B961" s="148" t="s">
        <v>411</v>
      </c>
      <c r="C961" t="s">
        <v>824</v>
      </c>
      <c r="D961">
        <v>2</v>
      </c>
      <c r="E961" s="102">
        <v>37170</v>
      </c>
    </row>
    <row r="962" spans="1:5" ht="13.5">
      <c r="A962">
        <v>1946</v>
      </c>
      <c r="B962" s="148" t="s">
        <v>412</v>
      </c>
      <c r="C962" t="s">
        <v>821</v>
      </c>
      <c r="D962">
        <v>2</v>
      </c>
      <c r="E962" s="102">
        <v>37293</v>
      </c>
    </row>
    <row r="963" spans="1:5" ht="13.5">
      <c r="A963">
        <v>1947</v>
      </c>
      <c r="B963" s="148" t="s">
        <v>413</v>
      </c>
      <c r="C963" t="s">
        <v>827</v>
      </c>
      <c r="D963">
        <v>2</v>
      </c>
      <c r="E963" s="102">
        <v>37045</v>
      </c>
    </row>
    <row r="964" spans="1:5" ht="13.5">
      <c r="A964">
        <v>1948</v>
      </c>
      <c r="B964" s="148" t="s">
        <v>414</v>
      </c>
      <c r="C964" t="s">
        <v>823</v>
      </c>
      <c r="D964">
        <v>2</v>
      </c>
      <c r="E964" s="102">
        <v>37266</v>
      </c>
    </row>
    <row r="965" spans="1:5" ht="13.5">
      <c r="A965">
        <v>1953</v>
      </c>
      <c r="B965" s="148" t="s">
        <v>2308</v>
      </c>
      <c r="E965" s="102"/>
    </row>
    <row r="966" spans="1:5" ht="13.5">
      <c r="A966">
        <v>1954</v>
      </c>
      <c r="B966" s="148" t="s">
        <v>415</v>
      </c>
      <c r="C966" t="s">
        <v>822</v>
      </c>
      <c r="D966">
        <v>2</v>
      </c>
      <c r="E966" s="102">
        <v>37142</v>
      </c>
    </row>
    <row r="967" spans="1:5" ht="13.5">
      <c r="A967">
        <v>1956</v>
      </c>
      <c r="B967" s="148" t="s">
        <v>2308</v>
      </c>
      <c r="E967" s="102"/>
    </row>
    <row r="968" spans="1:5" ht="13.5">
      <c r="A968">
        <v>1957</v>
      </c>
      <c r="B968" s="148" t="s">
        <v>2308</v>
      </c>
      <c r="E968" s="102"/>
    </row>
    <row r="969" spans="1:5" ht="13.5">
      <c r="A969">
        <v>1958</v>
      </c>
      <c r="B969" s="148" t="s">
        <v>2308</v>
      </c>
      <c r="E969" s="102"/>
    </row>
    <row r="970" spans="1:5" ht="13.5">
      <c r="A970">
        <v>1960</v>
      </c>
      <c r="B970" s="148" t="s">
        <v>2308</v>
      </c>
      <c r="E970" s="102"/>
    </row>
    <row r="971" spans="1:5" ht="13.5">
      <c r="A971">
        <v>1982</v>
      </c>
      <c r="B971" s="148" t="s">
        <v>416</v>
      </c>
      <c r="C971" t="s">
        <v>1068</v>
      </c>
      <c r="D971">
        <v>2</v>
      </c>
      <c r="E971" s="102">
        <v>37029</v>
      </c>
    </row>
    <row r="972" spans="1:5" ht="13.5">
      <c r="A972">
        <v>1983</v>
      </c>
      <c r="B972" s="148" t="s">
        <v>417</v>
      </c>
      <c r="C972" t="s">
        <v>1069</v>
      </c>
      <c r="D972">
        <v>2</v>
      </c>
      <c r="E972" s="102">
        <v>37176</v>
      </c>
    </row>
    <row r="973" spans="1:5" ht="13.5">
      <c r="A973">
        <v>2001</v>
      </c>
      <c r="B973" t="s">
        <v>1612</v>
      </c>
      <c r="C973" t="s">
        <v>1613</v>
      </c>
      <c r="D973">
        <v>2</v>
      </c>
      <c r="E973" s="132">
        <v>36955</v>
      </c>
    </row>
    <row r="974" spans="1:5" ht="13.5">
      <c r="A974">
        <v>2002</v>
      </c>
      <c r="B974" t="s">
        <v>1614</v>
      </c>
      <c r="C974" t="s">
        <v>1615</v>
      </c>
      <c r="D974">
        <v>2</v>
      </c>
      <c r="E974" s="132">
        <v>36689</v>
      </c>
    </row>
    <row r="975" spans="1:5" ht="13.5">
      <c r="A975">
        <v>2003</v>
      </c>
      <c r="B975" t="s">
        <v>1616</v>
      </c>
      <c r="C975" t="s">
        <v>1617</v>
      </c>
      <c r="D975">
        <v>2</v>
      </c>
      <c r="E975" s="132">
        <v>37069</v>
      </c>
    </row>
    <row r="976" spans="1:5" ht="13.5">
      <c r="A976">
        <v>2004</v>
      </c>
      <c r="B976" t="s">
        <v>1618</v>
      </c>
      <c r="C976" t="s">
        <v>1619</v>
      </c>
      <c r="D976">
        <v>1</v>
      </c>
      <c r="E976" s="132">
        <v>37491</v>
      </c>
    </row>
    <row r="977" spans="1:5" ht="13.5">
      <c r="A977">
        <v>2005</v>
      </c>
      <c r="B977" t="s">
        <v>1620</v>
      </c>
      <c r="C977" t="s">
        <v>1621</v>
      </c>
      <c r="D977">
        <v>1</v>
      </c>
      <c r="E977" s="132">
        <v>37586</v>
      </c>
    </row>
    <row r="978" spans="1:5" ht="13.5">
      <c r="A978">
        <v>2009</v>
      </c>
      <c r="B978" s="148" t="s">
        <v>2308</v>
      </c>
      <c r="E978" s="102"/>
    </row>
    <row r="979" spans="1:5" ht="13.5">
      <c r="A979">
        <v>2010</v>
      </c>
      <c r="B979" s="148" t="s">
        <v>418</v>
      </c>
      <c r="C979" t="s">
        <v>825</v>
      </c>
      <c r="D979">
        <v>2</v>
      </c>
      <c r="E979" s="102">
        <v>37345</v>
      </c>
    </row>
    <row r="980" spans="1:5" ht="13.5">
      <c r="A980">
        <v>2016</v>
      </c>
      <c r="B980" s="148" t="s">
        <v>988</v>
      </c>
      <c r="C980" t="s">
        <v>989</v>
      </c>
      <c r="D980">
        <v>2</v>
      </c>
      <c r="E980" s="102">
        <v>37162</v>
      </c>
    </row>
    <row r="981" spans="1:5" ht="13.5">
      <c r="A981">
        <v>2017</v>
      </c>
      <c r="B981" s="148" t="s">
        <v>2308</v>
      </c>
      <c r="E981" s="102"/>
    </row>
    <row r="982" spans="1:5" ht="13.5">
      <c r="A982">
        <v>2020</v>
      </c>
      <c r="B982" s="148" t="s">
        <v>990</v>
      </c>
      <c r="C982" t="s">
        <v>991</v>
      </c>
      <c r="D982">
        <v>2</v>
      </c>
      <c r="E982" s="102">
        <v>37195</v>
      </c>
    </row>
    <row r="983" spans="1:5" ht="13.5">
      <c r="A983">
        <v>2021</v>
      </c>
      <c r="B983" s="148" t="s">
        <v>992</v>
      </c>
      <c r="C983" t="s">
        <v>993</v>
      </c>
      <c r="D983">
        <v>2</v>
      </c>
      <c r="E983" s="102">
        <v>37120</v>
      </c>
    </row>
    <row r="984" spans="1:5" ht="13.5">
      <c r="A984">
        <v>2025</v>
      </c>
      <c r="B984" s="148" t="s">
        <v>2308</v>
      </c>
      <c r="E984" s="102"/>
    </row>
    <row r="985" spans="1:5" ht="13.5">
      <c r="A985">
        <v>2026</v>
      </c>
      <c r="B985" s="148" t="s">
        <v>2308</v>
      </c>
      <c r="E985" s="102"/>
    </row>
    <row r="986" spans="1:5" ht="13.5">
      <c r="A986">
        <v>2027</v>
      </c>
      <c r="B986" s="148" t="s">
        <v>961</v>
      </c>
      <c r="C986" t="s">
        <v>419</v>
      </c>
      <c r="D986">
        <v>2</v>
      </c>
      <c r="E986" s="102">
        <v>37200</v>
      </c>
    </row>
    <row r="987" spans="1:5" ht="13.5">
      <c r="A987">
        <v>2028</v>
      </c>
      <c r="B987" s="148" t="s">
        <v>962</v>
      </c>
      <c r="C987" t="s">
        <v>420</v>
      </c>
      <c r="D987">
        <v>2</v>
      </c>
      <c r="E987" s="102">
        <v>37195</v>
      </c>
    </row>
    <row r="988" spans="1:5" ht="13.5">
      <c r="A988">
        <v>2030</v>
      </c>
      <c r="B988" s="148" t="s">
        <v>959</v>
      </c>
      <c r="C988" t="s">
        <v>960</v>
      </c>
      <c r="D988">
        <v>2</v>
      </c>
      <c r="E988" s="102">
        <v>37216</v>
      </c>
    </row>
    <row r="989" spans="1:5" ht="13.5">
      <c r="A989">
        <v>2031</v>
      </c>
      <c r="B989" s="148" t="s">
        <v>964</v>
      </c>
      <c r="C989" t="s">
        <v>421</v>
      </c>
      <c r="D989">
        <v>2</v>
      </c>
      <c r="E989" s="102">
        <v>37270</v>
      </c>
    </row>
    <row r="990" spans="1:5" ht="13.5">
      <c r="A990">
        <v>2032</v>
      </c>
      <c r="B990" s="148" t="s">
        <v>965</v>
      </c>
      <c r="C990" t="s">
        <v>422</v>
      </c>
      <c r="D990">
        <v>2</v>
      </c>
      <c r="E990" s="102">
        <v>37213</v>
      </c>
    </row>
    <row r="991" spans="1:5" ht="13.5">
      <c r="A991">
        <v>2033</v>
      </c>
      <c r="B991" s="148" t="s">
        <v>966</v>
      </c>
      <c r="C991" t="s">
        <v>423</v>
      </c>
      <c r="D991">
        <v>2</v>
      </c>
      <c r="E991" s="102">
        <v>37059</v>
      </c>
    </row>
    <row r="992" spans="1:5" ht="13.5">
      <c r="A992">
        <v>2036</v>
      </c>
      <c r="B992" s="148" t="s">
        <v>1431</v>
      </c>
      <c r="C992" t="s">
        <v>1432</v>
      </c>
      <c r="D992">
        <v>1</v>
      </c>
      <c r="E992" s="102">
        <v>37496</v>
      </c>
    </row>
    <row r="993" spans="1:5" ht="13.5">
      <c r="A993">
        <v>2037</v>
      </c>
      <c r="B993" s="148" t="s">
        <v>1433</v>
      </c>
      <c r="C993" t="s">
        <v>1434</v>
      </c>
      <c r="D993">
        <v>1</v>
      </c>
      <c r="E993" s="102">
        <v>37590</v>
      </c>
    </row>
    <row r="994" spans="1:5" ht="13.5">
      <c r="A994">
        <v>2038</v>
      </c>
      <c r="B994" s="148" t="s">
        <v>1435</v>
      </c>
      <c r="C994" t="s">
        <v>1436</v>
      </c>
      <c r="D994">
        <v>1</v>
      </c>
      <c r="E994" s="102">
        <v>37689</v>
      </c>
    </row>
    <row r="995" spans="1:5" ht="13.5">
      <c r="A995">
        <v>2039</v>
      </c>
      <c r="B995" s="148" t="s">
        <v>1437</v>
      </c>
      <c r="C995" t="s">
        <v>1438</v>
      </c>
      <c r="D995">
        <v>1</v>
      </c>
      <c r="E995" s="102">
        <v>37437</v>
      </c>
    </row>
    <row r="996" spans="1:5" ht="13.5">
      <c r="A996">
        <v>2040</v>
      </c>
      <c r="B996" s="148" t="s">
        <v>1439</v>
      </c>
      <c r="C996" t="s">
        <v>1440</v>
      </c>
      <c r="D996">
        <v>1</v>
      </c>
      <c r="E996" s="102">
        <v>37646</v>
      </c>
    </row>
    <row r="997" spans="1:5" ht="13.5">
      <c r="A997">
        <v>2041</v>
      </c>
      <c r="B997" s="148" t="s">
        <v>1441</v>
      </c>
      <c r="C997" t="s">
        <v>1442</v>
      </c>
      <c r="D997">
        <v>1</v>
      </c>
      <c r="E997" s="102">
        <v>37643</v>
      </c>
    </row>
    <row r="998" spans="1:5" ht="13.5">
      <c r="A998">
        <v>2042</v>
      </c>
      <c r="B998" s="148" t="s">
        <v>1443</v>
      </c>
      <c r="C998" t="s">
        <v>1444</v>
      </c>
      <c r="D998">
        <v>1</v>
      </c>
      <c r="E998" s="102">
        <v>37397</v>
      </c>
    </row>
    <row r="999" spans="1:5" ht="13.5">
      <c r="A999">
        <v>2043</v>
      </c>
      <c r="B999" s="148" t="s">
        <v>1445</v>
      </c>
      <c r="C999" t="s">
        <v>1446</v>
      </c>
      <c r="D999">
        <v>1</v>
      </c>
      <c r="E999" s="102">
        <v>37260</v>
      </c>
    </row>
    <row r="1000" spans="1:5" ht="13.5">
      <c r="A1000">
        <v>2044</v>
      </c>
      <c r="B1000" s="148" t="s">
        <v>1447</v>
      </c>
      <c r="C1000" t="s">
        <v>1448</v>
      </c>
      <c r="D1000">
        <v>1</v>
      </c>
      <c r="E1000" s="102">
        <v>37596</v>
      </c>
    </row>
    <row r="1001" spans="1:5" ht="13.5">
      <c r="A1001">
        <v>2045</v>
      </c>
      <c r="B1001" s="148" t="s">
        <v>1449</v>
      </c>
      <c r="C1001" t="s">
        <v>1450</v>
      </c>
      <c r="D1001">
        <v>1</v>
      </c>
      <c r="E1001" s="102">
        <v>37455</v>
      </c>
    </row>
    <row r="1002" spans="1:5" ht="13.5">
      <c r="A1002">
        <v>2046</v>
      </c>
      <c r="B1002" s="148" t="s">
        <v>2308</v>
      </c>
      <c r="E1002" s="102"/>
    </row>
    <row r="1003" spans="1:5" ht="13.5">
      <c r="A1003">
        <v>2047</v>
      </c>
      <c r="B1003" s="148" t="s">
        <v>2308</v>
      </c>
      <c r="E1003" s="102"/>
    </row>
    <row r="1004" spans="1:5" ht="13.5">
      <c r="A1004">
        <v>2056</v>
      </c>
      <c r="B1004" s="148" t="s">
        <v>785</v>
      </c>
      <c r="C1004" t="s">
        <v>786</v>
      </c>
      <c r="D1004">
        <v>2</v>
      </c>
      <c r="E1004" s="102">
        <v>37139</v>
      </c>
    </row>
    <row r="1005" spans="1:5" ht="13.5">
      <c r="A1005">
        <v>2057</v>
      </c>
      <c r="B1005" s="148" t="s">
        <v>787</v>
      </c>
      <c r="C1005" t="s">
        <v>788</v>
      </c>
      <c r="D1005">
        <v>2</v>
      </c>
      <c r="E1005" s="102">
        <v>37105</v>
      </c>
    </row>
    <row r="1006" spans="1:5" ht="13.5">
      <c r="A1006">
        <v>2058</v>
      </c>
      <c r="B1006" s="148" t="s">
        <v>789</v>
      </c>
      <c r="C1006" t="s">
        <v>790</v>
      </c>
      <c r="D1006">
        <v>2</v>
      </c>
      <c r="E1006" s="102">
        <v>37016</v>
      </c>
    </row>
    <row r="1007" spans="1:5" ht="13.5">
      <c r="A1007">
        <v>2059</v>
      </c>
      <c r="B1007" s="148" t="s">
        <v>791</v>
      </c>
      <c r="C1007" t="s">
        <v>792</v>
      </c>
      <c r="D1007">
        <v>2</v>
      </c>
      <c r="E1007" s="102">
        <v>37199</v>
      </c>
    </row>
    <row r="1008" spans="1:5" ht="13.5">
      <c r="A1008">
        <v>2060</v>
      </c>
      <c r="B1008" s="148" t="s">
        <v>793</v>
      </c>
      <c r="C1008" t="s">
        <v>794</v>
      </c>
      <c r="D1008">
        <v>2</v>
      </c>
      <c r="E1008" s="102">
        <v>37047</v>
      </c>
    </row>
    <row r="1009" spans="1:5" ht="13.5">
      <c r="A1009">
        <v>2061</v>
      </c>
      <c r="B1009" s="148" t="s">
        <v>783</v>
      </c>
      <c r="C1009" t="s">
        <v>784</v>
      </c>
      <c r="D1009">
        <v>2</v>
      </c>
      <c r="E1009" s="102">
        <v>37293</v>
      </c>
    </row>
    <row r="1010" spans="1:5" ht="13.5">
      <c r="A1010">
        <v>2084</v>
      </c>
      <c r="B1010" s="148" t="s">
        <v>2308</v>
      </c>
      <c r="E1010" s="102"/>
    </row>
    <row r="1011" spans="1:5" ht="13.5">
      <c r="A1011">
        <v>2085</v>
      </c>
      <c r="B1011" s="148" t="s">
        <v>2308</v>
      </c>
      <c r="E1011" s="102"/>
    </row>
    <row r="1012" spans="1:5" ht="13.5">
      <c r="A1012">
        <v>2086</v>
      </c>
      <c r="B1012" s="148" t="s">
        <v>2308</v>
      </c>
      <c r="E1012" s="102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5"/>
  <sheetViews>
    <sheetView zoomScalePageLayoutView="0" workbookViewId="0" topLeftCell="A1">
      <selection activeCell="A1" sqref="A1:E565"/>
    </sheetView>
  </sheetViews>
  <sheetFormatPr defaultColWidth="14.50390625" defaultRowHeight="13.5"/>
  <cols>
    <col min="1" max="1" width="7.00390625" style="0" customWidth="1"/>
    <col min="2" max="2" width="12.125" style="0" customWidth="1"/>
    <col min="3" max="3" width="11.375" style="0" customWidth="1"/>
    <col min="4" max="4" width="4.875" style="0" customWidth="1"/>
    <col min="5" max="5" width="10.875" style="102" customWidth="1"/>
  </cols>
  <sheetData>
    <row r="1" spans="1:2" ht="13.5">
      <c r="A1">
        <v>1</v>
      </c>
      <c r="B1" t="s">
        <v>2308</v>
      </c>
    </row>
    <row r="2" spans="1:2" ht="13.5">
      <c r="A2">
        <v>2</v>
      </c>
      <c r="B2" t="s">
        <v>2308</v>
      </c>
    </row>
    <row r="3" spans="1:2" ht="13.5">
      <c r="A3">
        <v>3</v>
      </c>
      <c r="B3" t="s">
        <v>2308</v>
      </c>
    </row>
    <row r="4" spans="1:2" ht="13.5">
      <c r="A4">
        <v>4</v>
      </c>
      <c r="B4" t="s">
        <v>2308</v>
      </c>
    </row>
    <row r="5" spans="1:2" ht="13.5">
      <c r="A5">
        <v>5</v>
      </c>
      <c r="B5" t="s">
        <v>2308</v>
      </c>
    </row>
    <row r="6" spans="1:2" ht="13.5">
      <c r="A6">
        <v>6</v>
      </c>
      <c r="B6" t="s">
        <v>2308</v>
      </c>
    </row>
    <row r="7" spans="1:2" ht="13.5">
      <c r="A7">
        <v>7</v>
      </c>
      <c r="B7" t="s">
        <v>2308</v>
      </c>
    </row>
    <row r="8" spans="1:2" ht="13.5">
      <c r="A8">
        <v>8</v>
      </c>
      <c r="B8" t="s">
        <v>2308</v>
      </c>
    </row>
    <row r="9" spans="1:2" ht="13.5">
      <c r="A9">
        <v>9</v>
      </c>
      <c r="B9" t="s">
        <v>2308</v>
      </c>
    </row>
    <row r="10" spans="1:2" ht="13.5">
      <c r="A10">
        <v>10</v>
      </c>
      <c r="B10" t="s">
        <v>2308</v>
      </c>
    </row>
    <row r="11" spans="1:2" ht="13.5">
      <c r="A11">
        <v>11</v>
      </c>
      <c r="B11" t="s">
        <v>2308</v>
      </c>
    </row>
    <row r="12" spans="1:2" ht="13.5">
      <c r="A12">
        <v>12</v>
      </c>
      <c r="B12" t="s">
        <v>2308</v>
      </c>
    </row>
    <row r="13" spans="1:5" ht="13.5">
      <c r="A13">
        <v>13</v>
      </c>
      <c r="B13" t="s">
        <v>210</v>
      </c>
      <c r="C13" t="s">
        <v>2068</v>
      </c>
      <c r="D13">
        <v>2</v>
      </c>
      <c r="E13" s="102">
        <v>37157</v>
      </c>
    </row>
    <row r="14" spans="1:5" ht="13.5">
      <c r="A14">
        <v>14</v>
      </c>
      <c r="B14" t="s">
        <v>211</v>
      </c>
      <c r="C14" t="s">
        <v>2069</v>
      </c>
      <c r="D14">
        <v>2</v>
      </c>
      <c r="E14" s="102">
        <v>37298</v>
      </c>
    </row>
    <row r="15" spans="1:5" ht="13.5">
      <c r="A15">
        <v>15</v>
      </c>
      <c r="B15" t="s">
        <v>212</v>
      </c>
      <c r="C15" t="s">
        <v>2070</v>
      </c>
      <c r="D15">
        <v>2</v>
      </c>
      <c r="E15" s="102">
        <v>37234</v>
      </c>
    </row>
    <row r="16" spans="1:5" ht="13.5">
      <c r="A16">
        <v>16</v>
      </c>
      <c r="B16" t="s">
        <v>213</v>
      </c>
      <c r="C16" t="s">
        <v>2071</v>
      </c>
      <c r="D16">
        <v>2</v>
      </c>
      <c r="E16" s="102">
        <v>37308</v>
      </c>
    </row>
    <row r="17" spans="1:5" ht="13.5">
      <c r="A17">
        <v>17</v>
      </c>
      <c r="B17" t="s">
        <v>214</v>
      </c>
      <c r="C17" t="s">
        <v>2072</v>
      </c>
      <c r="D17">
        <v>2</v>
      </c>
      <c r="E17" s="102">
        <v>37120</v>
      </c>
    </row>
    <row r="18" spans="1:5" ht="13.5">
      <c r="A18">
        <v>18</v>
      </c>
      <c r="B18" t="s">
        <v>215</v>
      </c>
      <c r="C18" t="s">
        <v>2073</v>
      </c>
      <c r="D18">
        <v>2</v>
      </c>
      <c r="E18" s="102">
        <v>37271</v>
      </c>
    </row>
    <row r="19" spans="1:5" ht="13.5">
      <c r="A19">
        <v>19</v>
      </c>
      <c r="B19" t="s">
        <v>216</v>
      </c>
      <c r="C19" t="s">
        <v>2074</v>
      </c>
      <c r="D19">
        <v>2</v>
      </c>
      <c r="E19" s="102">
        <v>37020</v>
      </c>
    </row>
    <row r="20" spans="1:5" ht="13.5">
      <c r="A20">
        <v>20</v>
      </c>
      <c r="B20" t="s">
        <v>217</v>
      </c>
      <c r="C20" t="s">
        <v>2075</v>
      </c>
      <c r="D20">
        <v>2</v>
      </c>
      <c r="E20" s="102">
        <v>37006</v>
      </c>
    </row>
    <row r="21" spans="1:5" ht="13.5">
      <c r="A21">
        <v>21</v>
      </c>
      <c r="B21" t="s">
        <v>2076</v>
      </c>
      <c r="C21" t="s">
        <v>2077</v>
      </c>
      <c r="D21">
        <v>1</v>
      </c>
      <c r="E21" s="102">
        <v>37466</v>
      </c>
    </row>
    <row r="22" spans="1:5" ht="13.5">
      <c r="A22">
        <v>22</v>
      </c>
      <c r="B22" t="s">
        <v>2078</v>
      </c>
      <c r="C22" t="s">
        <v>2079</v>
      </c>
      <c r="D22">
        <v>1</v>
      </c>
      <c r="E22" s="102">
        <v>37422</v>
      </c>
    </row>
    <row r="23" spans="1:5" ht="13.5">
      <c r="A23">
        <v>23</v>
      </c>
      <c r="B23" t="s">
        <v>2080</v>
      </c>
      <c r="C23" t="s">
        <v>2081</v>
      </c>
      <c r="D23">
        <v>1</v>
      </c>
      <c r="E23" s="102">
        <v>37574</v>
      </c>
    </row>
    <row r="24" spans="1:5" ht="13.5">
      <c r="A24">
        <v>24</v>
      </c>
      <c r="B24" t="s">
        <v>2082</v>
      </c>
      <c r="C24" t="s">
        <v>2083</v>
      </c>
      <c r="D24">
        <v>1</v>
      </c>
      <c r="E24" s="102">
        <v>37675</v>
      </c>
    </row>
    <row r="25" spans="1:5" ht="13.5">
      <c r="A25">
        <v>25</v>
      </c>
      <c r="B25" t="s">
        <v>2084</v>
      </c>
      <c r="C25" t="s">
        <v>2085</v>
      </c>
      <c r="D25">
        <v>1</v>
      </c>
      <c r="E25" s="102">
        <v>37671</v>
      </c>
    </row>
    <row r="26" spans="1:5" ht="13.5">
      <c r="A26">
        <v>26</v>
      </c>
      <c r="B26" t="s">
        <v>2086</v>
      </c>
      <c r="C26" t="s">
        <v>2087</v>
      </c>
      <c r="D26">
        <v>1</v>
      </c>
      <c r="E26" s="102">
        <v>37582</v>
      </c>
    </row>
    <row r="27" spans="1:5" ht="13.5">
      <c r="A27">
        <v>27</v>
      </c>
      <c r="B27" t="s">
        <v>2088</v>
      </c>
      <c r="C27" t="s">
        <v>2089</v>
      </c>
      <c r="D27">
        <v>1</v>
      </c>
      <c r="E27" s="102">
        <v>37693</v>
      </c>
    </row>
    <row r="28" spans="1:5" ht="13.5">
      <c r="A28">
        <v>28</v>
      </c>
      <c r="B28" t="s">
        <v>2090</v>
      </c>
      <c r="C28" t="s">
        <v>2091</v>
      </c>
      <c r="D28">
        <v>1</v>
      </c>
      <c r="E28" s="102">
        <v>37539</v>
      </c>
    </row>
    <row r="29" spans="1:5" ht="13.5">
      <c r="A29">
        <v>29</v>
      </c>
      <c r="B29" t="s">
        <v>2092</v>
      </c>
      <c r="C29" t="s">
        <v>2093</v>
      </c>
      <c r="D29">
        <v>1</v>
      </c>
      <c r="E29" s="102">
        <v>37491</v>
      </c>
    </row>
    <row r="30" spans="1:5" ht="13.5">
      <c r="A30">
        <v>30</v>
      </c>
      <c r="B30" t="s">
        <v>2094</v>
      </c>
      <c r="C30" t="s">
        <v>2095</v>
      </c>
      <c r="D30">
        <v>1</v>
      </c>
      <c r="E30" s="102">
        <v>37584</v>
      </c>
    </row>
    <row r="31" spans="1:2" ht="13.5">
      <c r="A31">
        <v>32</v>
      </c>
      <c r="B31" t="s">
        <v>2308</v>
      </c>
    </row>
    <row r="32" spans="1:2" ht="13.5">
      <c r="A32">
        <v>33</v>
      </c>
      <c r="B32" t="s">
        <v>2308</v>
      </c>
    </row>
    <row r="33" spans="1:2" ht="13.5">
      <c r="A33">
        <v>34</v>
      </c>
      <c r="B33" t="s">
        <v>2308</v>
      </c>
    </row>
    <row r="34" spans="1:2" ht="13.5">
      <c r="A34">
        <v>35</v>
      </c>
      <c r="B34" t="s">
        <v>2308</v>
      </c>
    </row>
    <row r="35" spans="1:5" ht="13.5">
      <c r="A35">
        <v>36</v>
      </c>
      <c r="B35" t="s">
        <v>218</v>
      </c>
      <c r="C35" t="s">
        <v>1958</v>
      </c>
      <c r="D35">
        <v>2</v>
      </c>
      <c r="E35" s="102">
        <v>37023</v>
      </c>
    </row>
    <row r="36" spans="1:2" ht="13.5">
      <c r="A36">
        <v>37</v>
      </c>
      <c r="B36" t="s">
        <v>2308</v>
      </c>
    </row>
    <row r="37" spans="1:2" ht="13.5">
      <c r="A37">
        <v>38</v>
      </c>
      <c r="B37" t="s">
        <v>2308</v>
      </c>
    </row>
    <row r="38" spans="1:5" ht="13.5">
      <c r="A38">
        <v>50</v>
      </c>
      <c r="B38" t="s">
        <v>1830</v>
      </c>
      <c r="C38" t="s">
        <v>1831</v>
      </c>
      <c r="D38">
        <v>2</v>
      </c>
      <c r="E38" s="102">
        <v>36993</v>
      </c>
    </row>
    <row r="39" spans="1:5" ht="13.5">
      <c r="A39">
        <v>51</v>
      </c>
      <c r="B39" t="s">
        <v>1826</v>
      </c>
      <c r="C39" t="s">
        <v>1827</v>
      </c>
      <c r="D39">
        <v>2</v>
      </c>
      <c r="E39" s="102">
        <v>37155</v>
      </c>
    </row>
    <row r="40" spans="1:5" ht="13.5">
      <c r="A40">
        <v>52</v>
      </c>
      <c r="B40" t="s">
        <v>1834</v>
      </c>
      <c r="C40" t="s">
        <v>1835</v>
      </c>
      <c r="D40">
        <v>2</v>
      </c>
      <c r="E40" s="102">
        <v>37076</v>
      </c>
    </row>
    <row r="41" spans="1:5" ht="13.5">
      <c r="A41">
        <v>54</v>
      </c>
      <c r="B41" t="s">
        <v>1828</v>
      </c>
      <c r="C41" t="s">
        <v>1829</v>
      </c>
      <c r="D41">
        <v>2</v>
      </c>
      <c r="E41" s="102">
        <v>37013</v>
      </c>
    </row>
    <row r="42" spans="1:2" ht="13.5">
      <c r="A42">
        <v>58</v>
      </c>
      <c r="B42" t="s">
        <v>2308</v>
      </c>
    </row>
    <row r="43" spans="1:2" ht="13.5">
      <c r="A43">
        <v>59</v>
      </c>
      <c r="B43" t="s">
        <v>2308</v>
      </c>
    </row>
    <row r="44" spans="1:2" ht="13.5">
      <c r="A44">
        <v>60</v>
      </c>
      <c r="B44" t="s">
        <v>2308</v>
      </c>
    </row>
    <row r="45" spans="1:2" ht="13.5">
      <c r="A45">
        <v>61</v>
      </c>
      <c r="B45" t="s">
        <v>2308</v>
      </c>
    </row>
    <row r="46" spans="1:5" ht="13.5">
      <c r="A46">
        <v>62</v>
      </c>
      <c r="B46" t="s">
        <v>1832</v>
      </c>
      <c r="C46" t="s">
        <v>1833</v>
      </c>
      <c r="D46">
        <v>2</v>
      </c>
      <c r="E46" s="102">
        <v>37009</v>
      </c>
    </row>
    <row r="47" spans="1:2" ht="13.5">
      <c r="A47">
        <v>63</v>
      </c>
      <c r="B47" t="s">
        <v>2308</v>
      </c>
    </row>
    <row r="48" spans="1:5" ht="13.5">
      <c r="A48">
        <v>64</v>
      </c>
      <c r="B48" t="s">
        <v>1836</v>
      </c>
      <c r="C48" t="s">
        <v>1837</v>
      </c>
      <c r="D48">
        <v>1</v>
      </c>
      <c r="E48" s="102">
        <v>37659</v>
      </c>
    </row>
    <row r="49" spans="1:5" ht="13.5">
      <c r="A49">
        <v>65</v>
      </c>
      <c r="B49" t="s">
        <v>1838</v>
      </c>
      <c r="C49" t="s">
        <v>1839</v>
      </c>
      <c r="D49">
        <v>1</v>
      </c>
      <c r="E49" s="102">
        <v>37622</v>
      </c>
    </row>
    <row r="50" spans="1:2" ht="13.5">
      <c r="A50">
        <v>67</v>
      </c>
      <c r="B50" t="s">
        <v>2308</v>
      </c>
    </row>
    <row r="51" spans="1:2" ht="13.5">
      <c r="A51">
        <v>68</v>
      </c>
      <c r="B51" t="s">
        <v>2308</v>
      </c>
    </row>
    <row r="52" spans="1:5" ht="13.5">
      <c r="A52">
        <v>69</v>
      </c>
      <c r="B52" t="s">
        <v>2191</v>
      </c>
      <c r="C52" t="s">
        <v>2192</v>
      </c>
      <c r="D52">
        <v>2</v>
      </c>
      <c r="E52" s="102">
        <v>37251</v>
      </c>
    </row>
    <row r="53" spans="1:5" ht="13.5">
      <c r="A53">
        <v>70</v>
      </c>
      <c r="B53" t="s">
        <v>2187</v>
      </c>
      <c r="C53" t="s">
        <v>2188</v>
      </c>
      <c r="D53">
        <v>1</v>
      </c>
      <c r="E53" s="102">
        <v>37510</v>
      </c>
    </row>
    <row r="54" spans="1:5" ht="13.5">
      <c r="A54">
        <v>71</v>
      </c>
      <c r="B54" t="s">
        <v>2194</v>
      </c>
      <c r="C54" t="s">
        <v>2195</v>
      </c>
      <c r="D54">
        <v>1</v>
      </c>
      <c r="E54" s="102">
        <v>37600</v>
      </c>
    </row>
    <row r="55" spans="1:5" ht="13.5">
      <c r="A55">
        <v>72</v>
      </c>
      <c r="B55" t="s">
        <v>206</v>
      </c>
      <c r="C55" t="s">
        <v>2196</v>
      </c>
      <c r="D55">
        <v>2</v>
      </c>
      <c r="E55" s="102">
        <v>37341</v>
      </c>
    </row>
    <row r="56" spans="1:5" ht="13.5">
      <c r="A56">
        <v>73</v>
      </c>
      <c r="B56" t="s">
        <v>205</v>
      </c>
      <c r="C56" t="s">
        <v>2193</v>
      </c>
      <c r="D56">
        <v>2</v>
      </c>
      <c r="E56" s="102">
        <v>37167</v>
      </c>
    </row>
    <row r="57" spans="1:5" ht="13.5">
      <c r="A57">
        <v>74</v>
      </c>
      <c r="B57" t="s">
        <v>219</v>
      </c>
      <c r="C57" t="s">
        <v>2197</v>
      </c>
      <c r="D57">
        <v>2</v>
      </c>
      <c r="E57" s="102">
        <v>37077</v>
      </c>
    </row>
    <row r="58" spans="1:5" ht="13.5">
      <c r="A58">
        <v>75</v>
      </c>
      <c r="B58" t="s">
        <v>2189</v>
      </c>
      <c r="C58" t="s">
        <v>2190</v>
      </c>
      <c r="D58">
        <v>1</v>
      </c>
      <c r="E58" s="102">
        <v>37613</v>
      </c>
    </row>
    <row r="59" spans="1:2" ht="13.5">
      <c r="A59">
        <v>81</v>
      </c>
      <c r="B59" t="s">
        <v>2308</v>
      </c>
    </row>
    <row r="60" spans="1:2" ht="13.5">
      <c r="A60">
        <v>82</v>
      </c>
      <c r="B60" t="s">
        <v>2308</v>
      </c>
    </row>
    <row r="61" spans="1:2" ht="13.5">
      <c r="A61">
        <v>83</v>
      </c>
      <c r="B61" t="s">
        <v>2308</v>
      </c>
    </row>
    <row r="62" spans="1:2" ht="13.5">
      <c r="A62">
        <v>84</v>
      </c>
      <c r="B62" t="s">
        <v>2308</v>
      </c>
    </row>
    <row r="63" spans="1:5" ht="13.5">
      <c r="A63">
        <v>85</v>
      </c>
      <c r="B63" t="s">
        <v>1760</v>
      </c>
      <c r="C63" t="s">
        <v>1761</v>
      </c>
      <c r="D63">
        <v>2</v>
      </c>
      <c r="E63" s="102">
        <v>37042</v>
      </c>
    </row>
    <row r="64" spans="1:5" ht="13.5">
      <c r="A64">
        <v>86</v>
      </c>
      <c r="B64" t="s">
        <v>1762</v>
      </c>
      <c r="C64" t="s">
        <v>1763</v>
      </c>
      <c r="D64">
        <v>2</v>
      </c>
      <c r="E64" s="102">
        <v>37120</v>
      </c>
    </row>
    <row r="65" spans="1:5" ht="13.5">
      <c r="A65">
        <v>87</v>
      </c>
      <c r="B65" t="s">
        <v>1764</v>
      </c>
      <c r="C65" t="s">
        <v>1765</v>
      </c>
      <c r="D65">
        <v>2</v>
      </c>
      <c r="E65" s="102">
        <v>37114</v>
      </c>
    </row>
    <row r="66" spans="1:5" ht="13.5">
      <c r="A66">
        <v>88</v>
      </c>
      <c r="B66" t="s">
        <v>1766</v>
      </c>
      <c r="C66" t="s">
        <v>1767</v>
      </c>
      <c r="D66">
        <v>2</v>
      </c>
      <c r="E66" s="102">
        <v>37018</v>
      </c>
    </row>
    <row r="67" spans="1:5" ht="13.5">
      <c r="A67">
        <v>89</v>
      </c>
      <c r="B67" t="s">
        <v>1768</v>
      </c>
      <c r="C67" t="s">
        <v>1769</v>
      </c>
      <c r="D67">
        <v>2</v>
      </c>
      <c r="E67" s="102">
        <v>37148</v>
      </c>
    </row>
    <row r="68" spans="1:5" ht="13.5">
      <c r="A68">
        <v>90</v>
      </c>
      <c r="B68" t="s">
        <v>1770</v>
      </c>
      <c r="C68" t="s">
        <v>1771</v>
      </c>
      <c r="D68">
        <v>2</v>
      </c>
      <c r="E68" s="102">
        <v>37003</v>
      </c>
    </row>
    <row r="69" spans="1:5" ht="13.5">
      <c r="A69">
        <v>91</v>
      </c>
      <c r="B69" t="s">
        <v>1772</v>
      </c>
      <c r="C69" t="s">
        <v>1773</v>
      </c>
      <c r="D69">
        <v>1</v>
      </c>
      <c r="E69" s="102">
        <v>37418</v>
      </c>
    </row>
    <row r="70" spans="1:5" ht="13.5">
      <c r="A70">
        <v>92</v>
      </c>
      <c r="B70" t="s">
        <v>1774</v>
      </c>
      <c r="C70" t="s">
        <v>1775</v>
      </c>
      <c r="D70">
        <v>1</v>
      </c>
      <c r="E70" s="102">
        <v>37637</v>
      </c>
    </row>
    <row r="71" spans="1:5" ht="13.5">
      <c r="A71">
        <v>93</v>
      </c>
      <c r="B71" t="s">
        <v>1776</v>
      </c>
      <c r="C71" t="s">
        <v>1777</v>
      </c>
      <c r="D71">
        <v>1</v>
      </c>
      <c r="E71" s="102">
        <v>37641</v>
      </c>
    </row>
    <row r="72" spans="1:5" ht="13.5">
      <c r="A72">
        <v>94</v>
      </c>
      <c r="B72" t="s">
        <v>1778</v>
      </c>
      <c r="C72" t="s">
        <v>1779</v>
      </c>
      <c r="D72">
        <v>1</v>
      </c>
      <c r="E72" s="102">
        <v>37353</v>
      </c>
    </row>
    <row r="73" spans="1:5" ht="13.5">
      <c r="A73">
        <v>95</v>
      </c>
      <c r="B73" t="s">
        <v>1780</v>
      </c>
      <c r="C73" t="s">
        <v>1781</v>
      </c>
      <c r="D73">
        <v>1</v>
      </c>
      <c r="E73" s="102">
        <v>37389</v>
      </c>
    </row>
    <row r="74" spans="1:5" ht="13.5">
      <c r="A74">
        <v>96</v>
      </c>
      <c r="B74" t="s">
        <v>1782</v>
      </c>
      <c r="C74" t="s">
        <v>1783</v>
      </c>
      <c r="D74">
        <v>1</v>
      </c>
      <c r="E74" s="102">
        <v>37574</v>
      </c>
    </row>
    <row r="75" spans="1:5" ht="13.5">
      <c r="A75">
        <v>97</v>
      </c>
      <c r="B75" t="s">
        <v>1784</v>
      </c>
      <c r="C75" t="s">
        <v>1785</v>
      </c>
      <c r="D75">
        <v>1</v>
      </c>
      <c r="E75" s="102">
        <v>37412</v>
      </c>
    </row>
    <row r="76" spans="1:5" ht="13.5">
      <c r="A76">
        <v>98</v>
      </c>
      <c r="B76" t="s">
        <v>1786</v>
      </c>
      <c r="C76" t="s">
        <v>1787</v>
      </c>
      <c r="D76">
        <v>1</v>
      </c>
      <c r="E76" s="102">
        <v>37502</v>
      </c>
    </row>
    <row r="77" spans="1:5" ht="13.5">
      <c r="A77">
        <v>99</v>
      </c>
      <c r="B77" t="s">
        <v>1788</v>
      </c>
      <c r="C77" t="s">
        <v>1789</v>
      </c>
      <c r="D77">
        <v>1</v>
      </c>
      <c r="E77" s="102">
        <v>37439</v>
      </c>
    </row>
    <row r="78" spans="1:5" ht="13.5">
      <c r="A78">
        <v>100</v>
      </c>
      <c r="B78" t="s">
        <v>1790</v>
      </c>
      <c r="C78" t="s">
        <v>1791</v>
      </c>
      <c r="D78">
        <v>1</v>
      </c>
      <c r="E78" s="102">
        <v>37352</v>
      </c>
    </row>
    <row r="79" spans="1:2" ht="13.5">
      <c r="A79">
        <v>101</v>
      </c>
      <c r="B79" t="s">
        <v>2308</v>
      </c>
    </row>
    <row r="80" spans="1:2" ht="13.5">
      <c r="A80">
        <v>102</v>
      </c>
      <c r="B80" t="s">
        <v>2308</v>
      </c>
    </row>
    <row r="81" spans="1:2" ht="13.5">
      <c r="A81">
        <v>103</v>
      </c>
      <c r="B81" t="s">
        <v>2308</v>
      </c>
    </row>
    <row r="82" spans="1:2" ht="13.5">
      <c r="A82">
        <v>104</v>
      </c>
      <c r="B82" t="s">
        <v>2308</v>
      </c>
    </row>
    <row r="83" spans="1:2" ht="13.5">
      <c r="A83">
        <v>105</v>
      </c>
      <c r="B83" t="s">
        <v>2308</v>
      </c>
    </row>
    <row r="84" spans="1:2" ht="13.5">
      <c r="A84">
        <v>106</v>
      </c>
      <c r="B84" t="s">
        <v>2308</v>
      </c>
    </row>
    <row r="85" spans="1:2" ht="13.5">
      <c r="A85">
        <v>107</v>
      </c>
      <c r="B85" t="s">
        <v>2308</v>
      </c>
    </row>
    <row r="86" spans="1:2" ht="13.5">
      <c r="A86">
        <v>108</v>
      </c>
      <c r="B86" t="s">
        <v>2308</v>
      </c>
    </row>
    <row r="87" spans="1:5" ht="13.5">
      <c r="A87">
        <v>109</v>
      </c>
      <c r="B87" t="s">
        <v>1792</v>
      </c>
      <c r="C87" t="s">
        <v>1793</v>
      </c>
      <c r="D87">
        <v>1</v>
      </c>
      <c r="E87" s="102">
        <v>37497</v>
      </c>
    </row>
    <row r="88" spans="1:5" ht="13.5">
      <c r="A88">
        <v>111</v>
      </c>
      <c r="B88" t="s">
        <v>1794</v>
      </c>
      <c r="C88" t="s">
        <v>1795</v>
      </c>
      <c r="D88">
        <v>1</v>
      </c>
      <c r="E88" s="102">
        <v>37625</v>
      </c>
    </row>
    <row r="89" spans="1:5" ht="13.5">
      <c r="A89">
        <v>112</v>
      </c>
      <c r="B89" t="s">
        <v>1796</v>
      </c>
      <c r="C89" t="s">
        <v>1797</v>
      </c>
      <c r="D89">
        <v>1</v>
      </c>
      <c r="E89" s="102">
        <v>37539</v>
      </c>
    </row>
    <row r="90" spans="1:5" ht="13.5">
      <c r="A90">
        <v>113</v>
      </c>
      <c r="B90" t="s">
        <v>1798</v>
      </c>
      <c r="C90" t="s">
        <v>1799</v>
      </c>
      <c r="D90">
        <v>1</v>
      </c>
      <c r="E90" s="102">
        <v>37401</v>
      </c>
    </row>
    <row r="91" spans="1:5" ht="13.5">
      <c r="A91">
        <v>131</v>
      </c>
      <c r="B91" t="s">
        <v>2122</v>
      </c>
      <c r="C91" t="s">
        <v>2123</v>
      </c>
      <c r="D91">
        <v>2</v>
      </c>
      <c r="E91" s="102">
        <v>37323</v>
      </c>
    </row>
    <row r="92" spans="1:5" ht="13.5">
      <c r="A92">
        <v>132</v>
      </c>
      <c r="B92" t="s">
        <v>2124</v>
      </c>
      <c r="C92" t="s">
        <v>2125</v>
      </c>
      <c r="D92">
        <v>2</v>
      </c>
      <c r="E92" s="102">
        <v>37013</v>
      </c>
    </row>
    <row r="93" spans="1:5" ht="13.5">
      <c r="A93">
        <v>133</v>
      </c>
      <c r="B93" t="s">
        <v>2126</v>
      </c>
      <c r="C93" t="s">
        <v>2127</v>
      </c>
      <c r="D93">
        <v>2</v>
      </c>
      <c r="E93" s="102">
        <v>37019</v>
      </c>
    </row>
    <row r="94" spans="1:5" ht="13.5">
      <c r="A94">
        <v>134</v>
      </c>
      <c r="B94" t="s">
        <v>208</v>
      </c>
      <c r="C94" t="s">
        <v>2128</v>
      </c>
      <c r="D94">
        <v>2</v>
      </c>
      <c r="E94" s="102">
        <v>37132</v>
      </c>
    </row>
    <row r="95" spans="1:2" ht="13.5">
      <c r="A95">
        <v>135</v>
      </c>
      <c r="B95" t="s">
        <v>2308</v>
      </c>
    </row>
    <row r="96" spans="1:2" ht="13.5">
      <c r="A96">
        <v>142</v>
      </c>
      <c r="B96" t="s">
        <v>2308</v>
      </c>
    </row>
    <row r="97" spans="1:2" ht="13.5">
      <c r="A97">
        <v>143</v>
      </c>
      <c r="B97" t="s">
        <v>2308</v>
      </c>
    </row>
    <row r="98" spans="1:5" ht="13.5">
      <c r="A98">
        <v>144</v>
      </c>
      <c r="B98" t="s">
        <v>2129</v>
      </c>
      <c r="C98" t="s">
        <v>2130</v>
      </c>
      <c r="D98">
        <v>1</v>
      </c>
      <c r="E98" s="102">
        <v>37517</v>
      </c>
    </row>
    <row r="99" spans="1:5" ht="13.5">
      <c r="A99">
        <v>145</v>
      </c>
      <c r="B99" t="s">
        <v>2131</v>
      </c>
      <c r="C99" t="s">
        <v>2132</v>
      </c>
      <c r="D99">
        <v>1</v>
      </c>
      <c r="E99" s="102">
        <v>37543</v>
      </c>
    </row>
    <row r="100" spans="1:5" ht="13.5">
      <c r="A100">
        <v>146</v>
      </c>
      <c r="B100" t="s">
        <v>2133</v>
      </c>
      <c r="C100" t="s">
        <v>2134</v>
      </c>
      <c r="D100">
        <v>1</v>
      </c>
      <c r="E100" s="102">
        <v>37702</v>
      </c>
    </row>
    <row r="101" spans="1:5" ht="13.5">
      <c r="A101">
        <v>147</v>
      </c>
      <c r="B101" t="s">
        <v>2135</v>
      </c>
      <c r="C101" t="s">
        <v>2136</v>
      </c>
      <c r="D101">
        <v>1</v>
      </c>
      <c r="E101" s="102">
        <v>37574</v>
      </c>
    </row>
    <row r="102" spans="1:5" ht="13.5">
      <c r="A102">
        <v>156</v>
      </c>
      <c r="B102" t="s">
        <v>1822</v>
      </c>
      <c r="C102" t="s">
        <v>1823</v>
      </c>
      <c r="D102">
        <v>2</v>
      </c>
      <c r="E102" s="102">
        <v>37107</v>
      </c>
    </row>
    <row r="103" spans="1:5" ht="13.5">
      <c r="A103">
        <v>157</v>
      </c>
      <c r="B103" t="s">
        <v>1824</v>
      </c>
      <c r="C103" t="s">
        <v>1825</v>
      </c>
      <c r="D103">
        <v>1</v>
      </c>
      <c r="E103" s="102">
        <v>37373</v>
      </c>
    </row>
    <row r="104" spans="1:5" ht="13.5">
      <c r="A104">
        <v>175</v>
      </c>
      <c r="B104" t="s">
        <v>1706</v>
      </c>
      <c r="C104" t="s">
        <v>1707</v>
      </c>
      <c r="D104">
        <v>2</v>
      </c>
      <c r="E104" s="102">
        <v>37159</v>
      </c>
    </row>
    <row r="105" spans="1:2" ht="13.5">
      <c r="A105">
        <v>176</v>
      </c>
      <c r="B105" t="s">
        <v>2308</v>
      </c>
    </row>
    <row r="106" spans="1:2" ht="13.5">
      <c r="A106">
        <v>177</v>
      </c>
      <c r="B106" t="s">
        <v>2308</v>
      </c>
    </row>
    <row r="107" spans="1:2" ht="13.5">
      <c r="A107">
        <v>179</v>
      </c>
      <c r="B107" t="s">
        <v>2308</v>
      </c>
    </row>
    <row r="108" spans="1:2" ht="13.5">
      <c r="A108">
        <v>183</v>
      </c>
      <c r="B108" t="s">
        <v>2308</v>
      </c>
    </row>
    <row r="109" spans="1:5" ht="13.5">
      <c r="A109">
        <v>185</v>
      </c>
      <c r="B109" t="s">
        <v>1919</v>
      </c>
      <c r="C109" t="s">
        <v>1920</v>
      </c>
      <c r="D109">
        <v>2</v>
      </c>
      <c r="E109" s="102">
        <v>37255</v>
      </c>
    </row>
    <row r="110" spans="1:5" ht="13.5">
      <c r="A110">
        <v>186</v>
      </c>
      <c r="B110" t="s">
        <v>1921</v>
      </c>
      <c r="C110" t="s">
        <v>1922</v>
      </c>
      <c r="D110">
        <v>2</v>
      </c>
      <c r="E110" s="102">
        <v>37202</v>
      </c>
    </row>
    <row r="111" spans="1:5" ht="13.5">
      <c r="A111">
        <v>188</v>
      </c>
      <c r="B111" t="s">
        <v>1923</v>
      </c>
      <c r="C111" t="s">
        <v>1924</v>
      </c>
      <c r="D111">
        <v>2</v>
      </c>
      <c r="E111" s="102">
        <v>37168</v>
      </c>
    </row>
    <row r="112" spans="1:5" ht="13.5">
      <c r="A112">
        <v>191</v>
      </c>
      <c r="B112" t="s">
        <v>1925</v>
      </c>
      <c r="C112" t="s">
        <v>1926</v>
      </c>
      <c r="D112">
        <v>1</v>
      </c>
      <c r="E112" s="102">
        <v>37648</v>
      </c>
    </row>
    <row r="113" spans="1:5" ht="13.5">
      <c r="A113">
        <v>192</v>
      </c>
      <c r="B113" t="s">
        <v>1927</v>
      </c>
      <c r="C113" t="s">
        <v>1928</v>
      </c>
      <c r="D113">
        <v>1</v>
      </c>
      <c r="E113" s="102">
        <v>37558</v>
      </c>
    </row>
    <row r="114" spans="1:5" ht="13.5">
      <c r="A114">
        <v>193</v>
      </c>
      <c r="B114" t="s">
        <v>1929</v>
      </c>
      <c r="C114" t="s">
        <v>1930</v>
      </c>
      <c r="D114">
        <v>1</v>
      </c>
      <c r="E114" s="102">
        <v>37536</v>
      </c>
    </row>
    <row r="115" spans="1:5" ht="13.5">
      <c r="A115">
        <v>194</v>
      </c>
      <c r="B115" t="s">
        <v>1931</v>
      </c>
      <c r="C115" t="s">
        <v>1932</v>
      </c>
      <c r="D115">
        <v>1</v>
      </c>
      <c r="E115" s="102">
        <v>37413</v>
      </c>
    </row>
    <row r="116" spans="1:5" ht="13.5">
      <c r="A116">
        <v>195</v>
      </c>
      <c r="B116" t="s">
        <v>1933</v>
      </c>
      <c r="C116" t="s">
        <v>1934</v>
      </c>
      <c r="D116">
        <v>1</v>
      </c>
      <c r="E116" s="102">
        <v>37421</v>
      </c>
    </row>
    <row r="117" spans="1:5" ht="13.5">
      <c r="A117">
        <v>202</v>
      </c>
      <c r="B117" t="s">
        <v>1624</v>
      </c>
      <c r="C117" t="s">
        <v>1625</v>
      </c>
      <c r="D117">
        <v>1</v>
      </c>
      <c r="E117" s="102">
        <v>37481</v>
      </c>
    </row>
    <row r="118" spans="1:2" ht="13.5">
      <c r="A118">
        <v>206</v>
      </c>
      <c r="B118" t="s">
        <v>2308</v>
      </c>
    </row>
    <row r="119" spans="1:2" ht="13.5">
      <c r="A119">
        <v>207</v>
      </c>
      <c r="B119" t="s">
        <v>2308</v>
      </c>
    </row>
    <row r="120" spans="1:2" ht="13.5">
      <c r="A120">
        <v>208</v>
      </c>
      <c r="B120" t="s">
        <v>2308</v>
      </c>
    </row>
    <row r="121" spans="1:2" ht="13.5">
      <c r="A121">
        <v>209</v>
      </c>
      <c r="B121" t="s">
        <v>2308</v>
      </c>
    </row>
    <row r="122" spans="1:2" ht="13.5">
      <c r="A122">
        <v>210</v>
      </c>
      <c r="B122" t="s">
        <v>2308</v>
      </c>
    </row>
    <row r="123" spans="1:2" ht="13.5">
      <c r="A123">
        <v>211</v>
      </c>
      <c r="B123" t="s">
        <v>2308</v>
      </c>
    </row>
    <row r="124" spans="1:2" ht="13.5">
      <c r="A124">
        <v>212</v>
      </c>
      <c r="B124" t="s">
        <v>2308</v>
      </c>
    </row>
    <row r="125" spans="1:5" ht="13.5">
      <c r="A125">
        <v>213</v>
      </c>
      <c r="B125" t="s">
        <v>2248</v>
      </c>
      <c r="C125" t="s">
        <v>2249</v>
      </c>
      <c r="D125">
        <v>2</v>
      </c>
      <c r="E125" s="102">
        <v>37102</v>
      </c>
    </row>
    <row r="126" spans="1:5" ht="13.5">
      <c r="A126">
        <v>214</v>
      </c>
      <c r="B126" t="s">
        <v>2250</v>
      </c>
      <c r="C126" t="s">
        <v>2251</v>
      </c>
      <c r="D126">
        <v>2</v>
      </c>
      <c r="E126" s="102">
        <v>36985</v>
      </c>
    </row>
    <row r="127" spans="1:2" ht="13.5">
      <c r="A127">
        <v>215</v>
      </c>
      <c r="B127" t="s">
        <v>2308</v>
      </c>
    </row>
    <row r="128" spans="1:5" ht="13.5">
      <c r="A128">
        <v>216</v>
      </c>
      <c r="B128" t="s">
        <v>220</v>
      </c>
      <c r="C128" t="s">
        <v>2252</v>
      </c>
      <c r="D128">
        <v>1</v>
      </c>
      <c r="E128" s="102">
        <v>37350</v>
      </c>
    </row>
    <row r="129" spans="1:5" ht="13.5">
      <c r="A129">
        <v>217</v>
      </c>
      <c r="B129" t="s">
        <v>2253</v>
      </c>
      <c r="C129" t="s">
        <v>2254</v>
      </c>
      <c r="D129">
        <v>2</v>
      </c>
      <c r="E129" s="102">
        <v>37261</v>
      </c>
    </row>
    <row r="130" spans="1:5" ht="13.5">
      <c r="A130">
        <v>218</v>
      </c>
      <c r="B130" t="s">
        <v>221</v>
      </c>
      <c r="C130" t="s">
        <v>2255</v>
      </c>
      <c r="D130">
        <v>1</v>
      </c>
      <c r="E130" s="102">
        <v>37445</v>
      </c>
    </row>
    <row r="131" spans="1:5" ht="13.5">
      <c r="A131">
        <v>219</v>
      </c>
      <c r="B131" t="s">
        <v>2256</v>
      </c>
      <c r="C131" t="s">
        <v>2257</v>
      </c>
      <c r="D131">
        <v>1</v>
      </c>
      <c r="E131" s="102">
        <v>37588</v>
      </c>
    </row>
    <row r="132" spans="1:5" ht="13.5">
      <c r="A132">
        <v>220</v>
      </c>
      <c r="B132" t="s">
        <v>2258</v>
      </c>
      <c r="C132" t="s">
        <v>2259</v>
      </c>
      <c r="D132">
        <v>2</v>
      </c>
      <c r="E132" s="102">
        <v>37155</v>
      </c>
    </row>
    <row r="133" spans="1:5" ht="13.5">
      <c r="A133">
        <v>221</v>
      </c>
      <c r="B133" t="s">
        <v>2260</v>
      </c>
      <c r="C133" t="s">
        <v>2261</v>
      </c>
      <c r="D133">
        <v>2</v>
      </c>
      <c r="E133" s="102">
        <v>37292</v>
      </c>
    </row>
    <row r="134" spans="1:2" ht="13.5">
      <c r="A134">
        <v>222</v>
      </c>
      <c r="B134" t="s">
        <v>2308</v>
      </c>
    </row>
    <row r="135" spans="1:5" ht="13.5">
      <c r="A135">
        <v>223</v>
      </c>
      <c r="B135" t="s">
        <v>2262</v>
      </c>
      <c r="C135" t="s">
        <v>2263</v>
      </c>
      <c r="D135">
        <v>2</v>
      </c>
      <c r="E135" s="102">
        <v>37039</v>
      </c>
    </row>
    <row r="136" spans="1:5" ht="13.5">
      <c r="A136">
        <v>224</v>
      </c>
      <c r="B136" t="s">
        <v>2264</v>
      </c>
      <c r="C136" t="s">
        <v>2265</v>
      </c>
      <c r="D136">
        <v>2</v>
      </c>
      <c r="E136" s="102">
        <v>36988</v>
      </c>
    </row>
    <row r="137" spans="1:5" ht="13.5">
      <c r="A137">
        <v>225</v>
      </c>
      <c r="B137" t="s">
        <v>2266</v>
      </c>
      <c r="C137" t="s">
        <v>2267</v>
      </c>
      <c r="D137">
        <v>2</v>
      </c>
      <c r="E137" s="102">
        <v>37252</v>
      </c>
    </row>
    <row r="138" spans="1:2" ht="13.5">
      <c r="A138">
        <v>226</v>
      </c>
      <c r="B138" t="s">
        <v>2308</v>
      </c>
    </row>
    <row r="139" spans="1:2" ht="13.5">
      <c r="A139">
        <v>227</v>
      </c>
      <c r="B139" t="s">
        <v>2308</v>
      </c>
    </row>
    <row r="140" spans="1:2" ht="13.5">
      <c r="A140">
        <v>228</v>
      </c>
      <c r="B140" t="s">
        <v>2308</v>
      </c>
    </row>
    <row r="141" spans="1:5" ht="13.5">
      <c r="A141">
        <v>229</v>
      </c>
      <c r="B141" t="s">
        <v>1800</v>
      </c>
      <c r="C141" t="s">
        <v>1801</v>
      </c>
      <c r="D141">
        <v>2</v>
      </c>
      <c r="E141" s="102">
        <v>37218</v>
      </c>
    </row>
    <row r="142" spans="1:5" ht="13.5">
      <c r="A142">
        <v>230</v>
      </c>
      <c r="B142" t="s">
        <v>1802</v>
      </c>
      <c r="C142" t="s">
        <v>1803</v>
      </c>
      <c r="D142">
        <v>2</v>
      </c>
      <c r="E142" s="102">
        <v>36994</v>
      </c>
    </row>
    <row r="143" spans="1:5" ht="13.5">
      <c r="A143">
        <v>231</v>
      </c>
      <c r="B143" t="s">
        <v>1804</v>
      </c>
      <c r="C143" t="s">
        <v>1805</v>
      </c>
      <c r="D143">
        <v>2</v>
      </c>
      <c r="E143" s="102">
        <v>37288</v>
      </c>
    </row>
    <row r="144" spans="1:5" ht="13.5">
      <c r="A144">
        <v>232</v>
      </c>
      <c r="B144" t="s">
        <v>1806</v>
      </c>
      <c r="C144" t="s">
        <v>1807</v>
      </c>
      <c r="D144">
        <v>2</v>
      </c>
      <c r="E144" s="102">
        <v>36996</v>
      </c>
    </row>
    <row r="145" spans="1:5" ht="13.5">
      <c r="A145">
        <v>234</v>
      </c>
      <c r="B145" t="s">
        <v>1808</v>
      </c>
      <c r="C145" t="s">
        <v>1809</v>
      </c>
      <c r="D145">
        <v>2</v>
      </c>
      <c r="E145" s="102">
        <v>37176</v>
      </c>
    </row>
    <row r="146" spans="1:5" ht="13.5">
      <c r="A146">
        <v>235</v>
      </c>
      <c r="B146" t="s">
        <v>1810</v>
      </c>
      <c r="C146" t="s">
        <v>1811</v>
      </c>
      <c r="D146">
        <v>2</v>
      </c>
      <c r="E146" s="102">
        <v>37067</v>
      </c>
    </row>
    <row r="147" spans="1:5" ht="13.5">
      <c r="A147">
        <v>236</v>
      </c>
      <c r="B147" t="s">
        <v>1812</v>
      </c>
      <c r="C147" t="s">
        <v>1813</v>
      </c>
      <c r="D147">
        <v>2</v>
      </c>
      <c r="E147" s="102">
        <v>37158</v>
      </c>
    </row>
    <row r="148" spans="1:5" ht="13.5">
      <c r="A148">
        <v>237</v>
      </c>
      <c r="B148" t="s">
        <v>1814</v>
      </c>
      <c r="C148" t="s">
        <v>1815</v>
      </c>
      <c r="D148">
        <v>1</v>
      </c>
      <c r="E148" s="102">
        <v>37697</v>
      </c>
    </row>
    <row r="149" spans="1:5" ht="13.5">
      <c r="A149">
        <v>238</v>
      </c>
      <c r="B149" t="s">
        <v>1816</v>
      </c>
      <c r="C149" t="s">
        <v>1817</v>
      </c>
      <c r="D149">
        <v>1</v>
      </c>
      <c r="E149" s="102">
        <v>37564</v>
      </c>
    </row>
    <row r="150" spans="1:5" ht="13.5">
      <c r="A150">
        <v>239</v>
      </c>
      <c r="B150" t="s">
        <v>1818</v>
      </c>
      <c r="C150" t="s">
        <v>1819</v>
      </c>
      <c r="D150">
        <v>1</v>
      </c>
      <c r="E150" s="102">
        <v>37471</v>
      </c>
    </row>
    <row r="151" spans="1:5" ht="13.5">
      <c r="A151">
        <v>240</v>
      </c>
      <c r="B151" t="s">
        <v>1820</v>
      </c>
      <c r="C151" t="s">
        <v>1821</v>
      </c>
      <c r="D151">
        <v>1</v>
      </c>
      <c r="E151" s="102">
        <v>37630</v>
      </c>
    </row>
    <row r="152" spans="1:5" ht="13.5">
      <c r="A152">
        <v>256</v>
      </c>
      <c r="B152" t="s">
        <v>222</v>
      </c>
      <c r="C152" t="s">
        <v>2053</v>
      </c>
      <c r="D152">
        <v>2</v>
      </c>
      <c r="E152" s="102">
        <v>37121</v>
      </c>
    </row>
    <row r="153" spans="1:5" ht="13.5">
      <c r="A153">
        <v>260</v>
      </c>
      <c r="B153" t="s">
        <v>223</v>
      </c>
      <c r="C153" t="s">
        <v>2054</v>
      </c>
      <c r="D153">
        <v>2</v>
      </c>
      <c r="E153" s="102">
        <v>37211</v>
      </c>
    </row>
    <row r="154" spans="1:2" ht="13.5">
      <c r="A154">
        <v>263</v>
      </c>
      <c r="B154" t="s">
        <v>2308</v>
      </c>
    </row>
    <row r="155" spans="1:5" ht="13.5">
      <c r="A155">
        <v>264</v>
      </c>
      <c r="B155" t="s">
        <v>2058</v>
      </c>
      <c r="C155" t="s">
        <v>2059</v>
      </c>
      <c r="D155">
        <v>1</v>
      </c>
      <c r="E155" s="102">
        <v>37578</v>
      </c>
    </row>
    <row r="156" spans="1:5" ht="13.5">
      <c r="A156">
        <v>265</v>
      </c>
      <c r="B156" t="s">
        <v>2060</v>
      </c>
      <c r="C156" t="s">
        <v>2061</v>
      </c>
      <c r="D156">
        <v>1</v>
      </c>
      <c r="E156" s="102">
        <v>37370</v>
      </c>
    </row>
    <row r="157" spans="1:5" ht="13.5">
      <c r="A157">
        <v>266</v>
      </c>
      <c r="B157" t="s">
        <v>2062</v>
      </c>
      <c r="C157" t="s">
        <v>2063</v>
      </c>
      <c r="D157">
        <v>1</v>
      </c>
      <c r="E157" s="102">
        <v>37376</v>
      </c>
    </row>
    <row r="158" spans="1:5" ht="13.5">
      <c r="A158">
        <v>267</v>
      </c>
      <c r="B158" t="s">
        <v>2064</v>
      </c>
      <c r="C158" t="s">
        <v>2065</v>
      </c>
      <c r="D158">
        <v>1</v>
      </c>
      <c r="E158" s="102">
        <v>37426</v>
      </c>
    </row>
    <row r="159" spans="1:5" ht="13.5">
      <c r="A159">
        <v>268</v>
      </c>
      <c r="B159" t="s">
        <v>2066</v>
      </c>
      <c r="C159" t="s">
        <v>2067</v>
      </c>
      <c r="D159">
        <v>1</v>
      </c>
      <c r="E159" s="102">
        <v>37690</v>
      </c>
    </row>
    <row r="160" spans="1:5" ht="13.5">
      <c r="A160">
        <v>270</v>
      </c>
      <c r="B160" t="s">
        <v>224</v>
      </c>
      <c r="C160" t="s">
        <v>2055</v>
      </c>
      <c r="D160">
        <v>2</v>
      </c>
      <c r="E160" s="102">
        <v>37030</v>
      </c>
    </row>
    <row r="161" spans="1:2" ht="13.5">
      <c r="A161">
        <v>273</v>
      </c>
      <c r="B161" t="s">
        <v>2308</v>
      </c>
    </row>
    <row r="162" spans="1:2" ht="13.5">
      <c r="A162">
        <v>274</v>
      </c>
      <c r="B162" t="s">
        <v>2308</v>
      </c>
    </row>
    <row r="163" spans="1:5" ht="13.5">
      <c r="A163">
        <v>276</v>
      </c>
      <c r="B163" t="s">
        <v>225</v>
      </c>
      <c r="C163" t="s">
        <v>2056</v>
      </c>
      <c r="D163">
        <v>2</v>
      </c>
      <c r="E163" s="102">
        <v>37223</v>
      </c>
    </row>
    <row r="164" spans="1:5" ht="13.5">
      <c r="A164">
        <v>277</v>
      </c>
      <c r="B164" t="s">
        <v>226</v>
      </c>
      <c r="C164" t="s">
        <v>2057</v>
      </c>
      <c r="D164">
        <v>2</v>
      </c>
      <c r="E164" s="102">
        <v>37202</v>
      </c>
    </row>
    <row r="165" spans="1:5" ht="13.5">
      <c r="A165">
        <v>281</v>
      </c>
      <c r="B165" t="s">
        <v>227</v>
      </c>
      <c r="C165" t="s">
        <v>2108</v>
      </c>
      <c r="D165">
        <v>1</v>
      </c>
      <c r="E165" s="102">
        <v>37414</v>
      </c>
    </row>
    <row r="166" spans="1:2" ht="13.5">
      <c r="A166">
        <v>282</v>
      </c>
      <c r="B166" t="s">
        <v>2308</v>
      </c>
    </row>
    <row r="167" spans="1:2" ht="13.5">
      <c r="A167">
        <v>283</v>
      </c>
      <c r="B167" t="s">
        <v>2308</v>
      </c>
    </row>
    <row r="168" spans="1:5" ht="13.5">
      <c r="A168">
        <v>284</v>
      </c>
      <c r="B168" t="s">
        <v>228</v>
      </c>
      <c r="C168" t="s">
        <v>2106</v>
      </c>
      <c r="D168">
        <v>2</v>
      </c>
      <c r="E168" s="102">
        <v>37005</v>
      </c>
    </row>
    <row r="169" spans="1:5" ht="13.5">
      <c r="A169">
        <v>285</v>
      </c>
      <c r="B169" t="s">
        <v>229</v>
      </c>
      <c r="C169" t="s">
        <v>2107</v>
      </c>
      <c r="D169">
        <v>1</v>
      </c>
      <c r="E169" s="102">
        <v>37668</v>
      </c>
    </row>
    <row r="170" spans="1:5" ht="13.5">
      <c r="A170">
        <v>286</v>
      </c>
      <c r="B170" t="s">
        <v>2169</v>
      </c>
      <c r="C170" t="s">
        <v>2170</v>
      </c>
      <c r="D170">
        <v>1</v>
      </c>
      <c r="E170" s="102">
        <v>37581</v>
      </c>
    </row>
    <row r="171" spans="1:5" ht="13.5">
      <c r="A171">
        <v>287</v>
      </c>
      <c r="B171" t="s">
        <v>2171</v>
      </c>
      <c r="C171" t="s">
        <v>2172</v>
      </c>
      <c r="D171">
        <v>1</v>
      </c>
      <c r="E171" s="102">
        <v>37551</v>
      </c>
    </row>
    <row r="172" spans="1:5" ht="13.5">
      <c r="A172">
        <v>316</v>
      </c>
      <c r="B172" t="s">
        <v>1622</v>
      </c>
      <c r="C172" t="s">
        <v>1623</v>
      </c>
      <c r="D172">
        <v>2</v>
      </c>
      <c r="E172" s="102">
        <v>37223</v>
      </c>
    </row>
    <row r="173" spans="1:2" ht="13.5">
      <c r="A173">
        <v>337</v>
      </c>
      <c r="B173" t="s">
        <v>2308</v>
      </c>
    </row>
    <row r="174" spans="1:5" ht="13.5">
      <c r="A174">
        <v>339</v>
      </c>
      <c r="B174" t="s">
        <v>230</v>
      </c>
      <c r="C174" t="s">
        <v>2115</v>
      </c>
      <c r="D174">
        <v>2</v>
      </c>
      <c r="E174" s="102">
        <v>37037</v>
      </c>
    </row>
    <row r="175" spans="1:5" ht="13.5">
      <c r="A175">
        <v>340</v>
      </c>
      <c r="B175" t="s">
        <v>231</v>
      </c>
      <c r="C175" t="s">
        <v>2116</v>
      </c>
      <c r="D175">
        <v>2</v>
      </c>
      <c r="E175" s="102">
        <v>37205</v>
      </c>
    </row>
    <row r="176" spans="1:5" ht="13.5">
      <c r="A176">
        <v>341</v>
      </c>
      <c r="B176" t="s">
        <v>232</v>
      </c>
      <c r="C176" t="s">
        <v>2117</v>
      </c>
      <c r="D176">
        <v>2</v>
      </c>
      <c r="E176" s="102">
        <v>36999</v>
      </c>
    </row>
    <row r="177" spans="1:5" ht="13.5">
      <c r="A177">
        <v>342</v>
      </c>
      <c r="B177" t="s">
        <v>2118</v>
      </c>
      <c r="C177" t="s">
        <v>2119</v>
      </c>
      <c r="D177">
        <v>1</v>
      </c>
      <c r="E177" s="102">
        <v>37429</v>
      </c>
    </row>
    <row r="178" spans="1:5" ht="13.5">
      <c r="A178">
        <v>343</v>
      </c>
      <c r="B178" t="s">
        <v>2120</v>
      </c>
      <c r="C178" t="s">
        <v>2121</v>
      </c>
      <c r="D178">
        <v>1</v>
      </c>
      <c r="E178" s="102">
        <v>37405</v>
      </c>
    </row>
    <row r="179" spans="1:2" ht="13.5">
      <c r="A179">
        <v>368</v>
      </c>
      <c r="B179" t="s">
        <v>2308</v>
      </c>
    </row>
    <row r="180" spans="1:2" ht="13.5">
      <c r="A180">
        <v>371</v>
      </c>
      <c r="B180" t="s">
        <v>2308</v>
      </c>
    </row>
    <row r="181" spans="1:2" ht="13.5">
      <c r="A181">
        <v>372</v>
      </c>
      <c r="B181" t="s">
        <v>2308</v>
      </c>
    </row>
    <row r="182" spans="1:2" ht="13.5">
      <c r="A182">
        <v>373</v>
      </c>
      <c r="B182" t="s">
        <v>2308</v>
      </c>
    </row>
    <row r="183" spans="1:5" ht="13.5">
      <c r="A183">
        <v>375</v>
      </c>
      <c r="B183" t="s">
        <v>2273</v>
      </c>
      <c r="C183" t="s">
        <v>2274</v>
      </c>
      <c r="D183">
        <v>2</v>
      </c>
      <c r="E183" s="102">
        <v>37164</v>
      </c>
    </row>
    <row r="184" spans="1:5" ht="13.5">
      <c r="A184">
        <v>376</v>
      </c>
      <c r="B184" t="s">
        <v>2275</v>
      </c>
      <c r="C184" t="s">
        <v>233</v>
      </c>
      <c r="D184">
        <v>1</v>
      </c>
      <c r="E184" s="102">
        <v>37707</v>
      </c>
    </row>
    <row r="185" spans="1:5" ht="13.5">
      <c r="A185">
        <v>377</v>
      </c>
      <c r="B185" t="s">
        <v>2276</v>
      </c>
      <c r="C185" t="s">
        <v>234</v>
      </c>
      <c r="D185">
        <v>1</v>
      </c>
      <c r="E185" s="102">
        <v>37475</v>
      </c>
    </row>
    <row r="186" spans="1:5" ht="13.5">
      <c r="A186">
        <v>378</v>
      </c>
      <c r="B186" t="s">
        <v>2277</v>
      </c>
      <c r="C186" t="s">
        <v>235</v>
      </c>
      <c r="D186">
        <v>1</v>
      </c>
      <c r="E186" s="102">
        <v>37378</v>
      </c>
    </row>
    <row r="187" spans="1:2" ht="13.5">
      <c r="A187">
        <v>386</v>
      </c>
      <c r="B187" t="s">
        <v>2308</v>
      </c>
    </row>
    <row r="188" spans="1:2" ht="13.5">
      <c r="A188">
        <v>387</v>
      </c>
      <c r="B188" t="s">
        <v>2308</v>
      </c>
    </row>
    <row r="189" spans="1:5" ht="13.5">
      <c r="A189">
        <v>389</v>
      </c>
      <c r="B189" t="s">
        <v>207</v>
      </c>
      <c r="C189" t="s">
        <v>2010</v>
      </c>
      <c r="D189">
        <v>2</v>
      </c>
      <c r="E189" s="102">
        <v>36990</v>
      </c>
    </row>
    <row r="190" spans="1:5" ht="13.5">
      <c r="A190">
        <v>391</v>
      </c>
      <c r="B190" t="s">
        <v>2013</v>
      </c>
      <c r="C190" t="s">
        <v>2014</v>
      </c>
      <c r="D190">
        <v>1</v>
      </c>
      <c r="E190" s="102">
        <v>37564</v>
      </c>
    </row>
    <row r="191" spans="1:5" ht="13.5">
      <c r="A191">
        <v>392</v>
      </c>
      <c r="B191" t="s">
        <v>2011</v>
      </c>
      <c r="C191" t="s">
        <v>2012</v>
      </c>
      <c r="D191">
        <v>1</v>
      </c>
      <c r="E191" s="102">
        <v>37412</v>
      </c>
    </row>
    <row r="192" spans="1:2" ht="13.5">
      <c r="A192">
        <v>393</v>
      </c>
      <c r="B192" t="s">
        <v>2308</v>
      </c>
    </row>
    <row r="193" spans="1:2" ht="13.5">
      <c r="A193">
        <v>394</v>
      </c>
      <c r="B193" t="s">
        <v>2308</v>
      </c>
    </row>
    <row r="194" spans="1:5" ht="13.5">
      <c r="A194">
        <v>396</v>
      </c>
      <c r="B194" t="s">
        <v>1749</v>
      </c>
      <c r="C194" t="s">
        <v>1750</v>
      </c>
      <c r="D194">
        <v>1</v>
      </c>
      <c r="E194" s="102">
        <v>37479</v>
      </c>
    </row>
    <row r="195" spans="1:5" ht="13.5">
      <c r="A195">
        <v>397</v>
      </c>
      <c r="B195" t="s">
        <v>1751</v>
      </c>
      <c r="C195" t="s">
        <v>1752</v>
      </c>
      <c r="D195">
        <v>1</v>
      </c>
      <c r="E195" s="102">
        <v>37411</v>
      </c>
    </row>
    <row r="196" spans="1:5" ht="13.5">
      <c r="A196">
        <v>398</v>
      </c>
      <c r="B196" t="s">
        <v>1753</v>
      </c>
      <c r="C196" t="s">
        <v>1754</v>
      </c>
      <c r="D196">
        <v>1</v>
      </c>
      <c r="E196" s="102">
        <v>37364</v>
      </c>
    </row>
    <row r="197" spans="1:5" ht="13.5">
      <c r="A197">
        <v>417</v>
      </c>
      <c r="B197" t="s">
        <v>1708</v>
      </c>
      <c r="C197" t="s">
        <v>1709</v>
      </c>
      <c r="D197">
        <v>2</v>
      </c>
      <c r="E197" s="102">
        <v>37105</v>
      </c>
    </row>
    <row r="198" spans="1:2" ht="13.5">
      <c r="A198">
        <v>429</v>
      </c>
      <c r="B198" t="s">
        <v>2308</v>
      </c>
    </row>
    <row r="199" spans="1:5" ht="13.5">
      <c r="A199">
        <v>430</v>
      </c>
      <c r="B199" t="s">
        <v>1710</v>
      </c>
      <c r="C199" t="s">
        <v>1711</v>
      </c>
      <c r="D199">
        <v>1</v>
      </c>
      <c r="E199" s="102">
        <v>37507</v>
      </c>
    </row>
    <row r="200" spans="1:5" ht="13.5">
      <c r="A200">
        <v>436</v>
      </c>
      <c r="B200" t="s">
        <v>236</v>
      </c>
      <c r="C200" t="s">
        <v>1935</v>
      </c>
      <c r="D200">
        <v>1</v>
      </c>
      <c r="E200" s="102">
        <v>37639</v>
      </c>
    </row>
    <row r="201" spans="1:5" ht="13.5">
      <c r="A201">
        <v>437</v>
      </c>
      <c r="B201" t="s">
        <v>237</v>
      </c>
      <c r="C201" t="s">
        <v>1936</v>
      </c>
      <c r="D201">
        <v>1</v>
      </c>
      <c r="E201" s="102">
        <v>37468</v>
      </c>
    </row>
    <row r="202" spans="1:5" ht="13.5">
      <c r="A202">
        <v>438</v>
      </c>
      <c r="B202" t="s">
        <v>238</v>
      </c>
      <c r="C202" t="s">
        <v>1937</v>
      </c>
      <c r="D202">
        <v>1</v>
      </c>
      <c r="E202" s="102">
        <v>37426</v>
      </c>
    </row>
    <row r="203" spans="1:5" ht="13.5">
      <c r="A203">
        <v>448</v>
      </c>
      <c r="B203" t="s">
        <v>1718</v>
      </c>
      <c r="C203" t="s">
        <v>1719</v>
      </c>
      <c r="D203">
        <v>1</v>
      </c>
      <c r="E203" s="102">
        <v>37389</v>
      </c>
    </row>
    <row r="204" spans="1:5" ht="13.5">
      <c r="A204">
        <v>449</v>
      </c>
      <c r="B204" t="s">
        <v>1716</v>
      </c>
      <c r="C204" t="s">
        <v>1717</v>
      </c>
      <c r="D204">
        <v>1</v>
      </c>
      <c r="E204" s="102">
        <v>37392</v>
      </c>
    </row>
    <row r="205" spans="1:5" ht="13.5">
      <c r="A205">
        <v>450</v>
      </c>
      <c r="B205" t="s">
        <v>1714</v>
      </c>
      <c r="C205" t="s">
        <v>1715</v>
      </c>
      <c r="D205">
        <v>1</v>
      </c>
      <c r="E205" s="102">
        <v>37576</v>
      </c>
    </row>
    <row r="206" spans="1:2" ht="13.5">
      <c r="A206">
        <v>458</v>
      </c>
      <c r="B206" t="s">
        <v>2308</v>
      </c>
    </row>
    <row r="207" spans="1:2" ht="13.5">
      <c r="A207">
        <v>459</v>
      </c>
      <c r="B207" t="s">
        <v>2308</v>
      </c>
    </row>
    <row r="208" spans="1:2" ht="13.5">
      <c r="A208">
        <v>460</v>
      </c>
      <c r="B208" t="s">
        <v>2308</v>
      </c>
    </row>
    <row r="209" spans="1:5" ht="13.5">
      <c r="A209">
        <v>462</v>
      </c>
      <c r="B209" t="s">
        <v>1698</v>
      </c>
      <c r="C209" t="s">
        <v>1699</v>
      </c>
      <c r="D209">
        <v>2</v>
      </c>
      <c r="E209" s="102">
        <v>37016</v>
      </c>
    </row>
    <row r="210" spans="1:5" ht="13.5">
      <c r="A210">
        <v>464</v>
      </c>
      <c r="B210" t="s">
        <v>1700</v>
      </c>
      <c r="C210" t="s">
        <v>1701</v>
      </c>
      <c r="D210">
        <v>2</v>
      </c>
      <c r="E210" s="102">
        <v>37268</v>
      </c>
    </row>
    <row r="211" spans="1:5" ht="13.5">
      <c r="A211">
        <v>465</v>
      </c>
      <c r="B211" t="s">
        <v>1694</v>
      </c>
      <c r="C211" t="s">
        <v>1695</v>
      </c>
      <c r="D211">
        <v>2</v>
      </c>
      <c r="E211" s="102">
        <v>37262</v>
      </c>
    </row>
    <row r="212" spans="1:5" ht="13.5">
      <c r="A212">
        <v>466</v>
      </c>
      <c r="B212" t="s">
        <v>1702</v>
      </c>
      <c r="C212" t="s">
        <v>1703</v>
      </c>
      <c r="D212">
        <v>2</v>
      </c>
      <c r="E212" s="102">
        <v>37142</v>
      </c>
    </row>
    <row r="213" spans="1:5" ht="13.5">
      <c r="A213">
        <v>467</v>
      </c>
      <c r="B213" t="s">
        <v>1696</v>
      </c>
      <c r="C213" t="s">
        <v>1697</v>
      </c>
      <c r="D213">
        <v>2</v>
      </c>
      <c r="E213" s="102">
        <v>37101</v>
      </c>
    </row>
    <row r="214" spans="1:5" ht="13.5">
      <c r="A214">
        <v>470</v>
      </c>
      <c r="B214" t="s">
        <v>1704</v>
      </c>
      <c r="C214" t="s">
        <v>1705</v>
      </c>
      <c r="D214">
        <v>1</v>
      </c>
      <c r="E214" s="102">
        <v>37704</v>
      </c>
    </row>
    <row r="215" spans="1:2" ht="13.5">
      <c r="A215">
        <v>479</v>
      </c>
      <c r="B215" t="s">
        <v>2308</v>
      </c>
    </row>
    <row r="216" spans="1:2" ht="13.5">
      <c r="A216">
        <v>480</v>
      </c>
      <c r="B216" t="s">
        <v>2308</v>
      </c>
    </row>
    <row r="217" spans="1:2" ht="13.5">
      <c r="A217">
        <v>481</v>
      </c>
      <c r="B217" t="s">
        <v>2308</v>
      </c>
    </row>
    <row r="218" spans="1:5" ht="13.5">
      <c r="A218">
        <v>483</v>
      </c>
      <c r="B218" t="s">
        <v>2033</v>
      </c>
      <c r="C218" t="s">
        <v>2034</v>
      </c>
      <c r="D218">
        <v>2</v>
      </c>
      <c r="E218" s="102">
        <v>37263</v>
      </c>
    </row>
    <row r="219" spans="1:5" ht="13.5">
      <c r="A219">
        <v>485</v>
      </c>
      <c r="B219" t="s">
        <v>2031</v>
      </c>
      <c r="C219" t="s">
        <v>2032</v>
      </c>
      <c r="D219">
        <v>2</v>
      </c>
      <c r="E219" s="102">
        <v>37160</v>
      </c>
    </row>
    <row r="220" spans="1:2" ht="13.5">
      <c r="A220">
        <v>500</v>
      </c>
      <c r="B220" t="s">
        <v>2308</v>
      </c>
    </row>
    <row r="221" spans="1:2" ht="13.5">
      <c r="A221">
        <v>501</v>
      </c>
      <c r="B221" t="s">
        <v>2308</v>
      </c>
    </row>
    <row r="222" spans="1:5" ht="13.5">
      <c r="A222">
        <v>502</v>
      </c>
      <c r="B222" t="s">
        <v>197</v>
      </c>
      <c r="C222" t="s">
        <v>2220</v>
      </c>
      <c r="D222">
        <v>2</v>
      </c>
      <c r="E222" s="102">
        <v>37030</v>
      </c>
    </row>
    <row r="223" spans="1:5" ht="13.5">
      <c r="A223">
        <v>503</v>
      </c>
      <c r="B223" t="s">
        <v>198</v>
      </c>
      <c r="C223" t="s">
        <v>2221</v>
      </c>
      <c r="D223">
        <v>2</v>
      </c>
      <c r="E223" s="102">
        <v>37317</v>
      </c>
    </row>
    <row r="224" spans="1:5" ht="13.5">
      <c r="A224">
        <v>504</v>
      </c>
      <c r="B224" t="s">
        <v>199</v>
      </c>
      <c r="C224" t="s">
        <v>2222</v>
      </c>
      <c r="D224">
        <v>2</v>
      </c>
      <c r="E224" s="102">
        <v>37095</v>
      </c>
    </row>
    <row r="225" spans="1:5" ht="13.5">
      <c r="A225">
        <v>505</v>
      </c>
      <c r="B225" t="s">
        <v>2223</v>
      </c>
      <c r="C225" t="s">
        <v>2224</v>
      </c>
      <c r="D225">
        <v>1</v>
      </c>
      <c r="E225" s="102">
        <v>37475</v>
      </c>
    </row>
    <row r="226" spans="1:5" ht="13.5">
      <c r="A226">
        <v>506</v>
      </c>
      <c r="B226" t="s">
        <v>200</v>
      </c>
      <c r="C226" t="s">
        <v>2225</v>
      </c>
      <c r="D226">
        <v>2</v>
      </c>
      <c r="E226" s="102">
        <v>37147</v>
      </c>
    </row>
    <row r="227" spans="1:5" ht="13.5">
      <c r="A227">
        <v>507</v>
      </c>
      <c r="B227" t="s">
        <v>201</v>
      </c>
      <c r="C227" t="s">
        <v>2226</v>
      </c>
      <c r="D227">
        <v>2</v>
      </c>
      <c r="E227" s="102">
        <v>37169</v>
      </c>
    </row>
    <row r="228" spans="1:5" ht="13.5">
      <c r="A228">
        <v>508</v>
      </c>
      <c r="B228" t="s">
        <v>202</v>
      </c>
      <c r="C228" t="s">
        <v>2227</v>
      </c>
      <c r="D228">
        <v>2</v>
      </c>
      <c r="E228" s="102">
        <v>37264</v>
      </c>
    </row>
    <row r="229" spans="1:5" ht="13.5">
      <c r="A229">
        <v>509</v>
      </c>
      <c r="B229" t="s">
        <v>203</v>
      </c>
      <c r="C229" t="s">
        <v>2228</v>
      </c>
      <c r="D229">
        <v>2</v>
      </c>
      <c r="E229" s="102">
        <v>37252</v>
      </c>
    </row>
    <row r="230" spans="1:5" ht="13.5">
      <c r="A230">
        <v>510</v>
      </c>
      <c r="B230" t="s">
        <v>204</v>
      </c>
      <c r="C230" t="s">
        <v>2229</v>
      </c>
      <c r="D230">
        <v>2</v>
      </c>
      <c r="E230" s="102">
        <v>37192</v>
      </c>
    </row>
    <row r="231" spans="1:5" ht="13.5">
      <c r="A231">
        <v>511</v>
      </c>
      <c r="B231" t="s">
        <v>2230</v>
      </c>
      <c r="C231" t="s">
        <v>2231</v>
      </c>
      <c r="D231">
        <v>1</v>
      </c>
      <c r="E231" s="102">
        <v>37412</v>
      </c>
    </row>
    <row r="232" spans="1:5" ht="13.5">
      <c r="A232">
        <v>512</v>
      </c>
      <c r="B232" t="s">
        <v>2232</v>
      </c>
      <c r="C232" t="s">
        <v>2233</v>
      </c>
      <c r="D232">
        <v>1</v>
      </c>
      <c r="E232" s="102">
        <v>37405</v>
      </c>
    </row>
    <row r="233" spans="1:5" ht="13.5">
      <c r="A233">
        <v>513</v>
      </c>
      <c r="B233" t="s">
        <v>2234</v>
      </c>
      <c r="C233" t="s">
        <v>2235</v>
      </c>
      <c r="D233">
        <v>1</v>
      </c>
      <c r="E233" s="102">
        <v>37520</v>
      </c>
    </row>
    <row r="234" spans="1:5" ht="13.5">
      <c r="A234">
        <v>514</v>
      </c>
      <c r="B234" t="s">
        <v>2236</v>
      </c>
      <c r="C234" t="s">
        <v>2237</v>
      </c>
      <c r="D234">
        <v>1</v>
      </c>
      <c r="E234" s="102">
        <v>37639</v>
      </c>
    </row>
    <row r="235" spans="1:5" ht="13.5">
      <c r="A235">
        <v>515</v>
      </c>
      <c r="B235" t="s">
        <v>2238</v>
      </c>
      <c r="C235" t="s">
        <v>2239</v>
      </c>
      <c r="D235">
        <v>1</v>
      </c>
      <c r="E235" s="102">
        <v>37679</v>
      </c>
    </row>
    <row r="236" spans="1:2" ht="13.5">
      <c r="A236">
        <v>524</v>
      </c>
      <c r="B236" t="s">
        <v>2308</v>
      </c>
    </row>
    <row r="237" spans="1:2" ht="13.5">
      <c r="A237">
        <v>525</v>
      </c>
      <c r="B237" t="s">
        <v>2308</v>
      </c>
    </row>
    <row r="238" spans="1:5" ht="13.5">
      <c r="A238">
        <v>527</v>
      </c>
      <c r="B238" t="s">
        <v>239</v>
      </c>
      <c r="C238" t="s">
        <v>1712</v>
      </c>
      <c r="D238">
        <v>2</v>
      </c>
      <c r="E238" s="102">
        <v>37171</v>
      </c>
    </row>
    <row r="239" spans="1:5" ht="13.5">
      <c r="A239">
        <v>528</v>
      </c>
      <c r="B239" t="s">
        <v>240</v>
      </c>
      <c r="C239" t="s">
        <v>1713</v>
      </c>
      <c r="D239">
        <v>1</v>
      </c>
      <c r="E239" s="102">
        <v>37569</v>
      </c>
    </row>
    <row r="240" spans="1:5" ht="13.5">
      <c r="A240">
        <v>531</v>
      </c>
      <c r="B240" t="s">
        <v>1840</v>
      </c>
      <c r="C240" t="s">
        <v>1841</v>
      </c>
      <c r="D240">
        <v>2</v>
      </c>
      <c r="E240" s="102">
        <v>37097</v>
      </c>
    </row>
    <row r="241" spans="1:5" ht="13.5">
      <c r="A241">
        <v>532</v>
      </c>
      <c r="B241" t="s">
        <v>1842</v>
      </c>
      <c r="C241" t="s">
        <v>1843</v>
      </c>
      <c r="D241">
        <v>2</v>
      </c>
      <c r="E241" s="102">
        <v>37088</v>
      </c>
    </row>
    <row r="242" spans="1:5" ht="13.5">
      <c r="A242">
        <v>533</v>
      </c>
      <c r="B242" t="s">
        <v>1844</v>
      </c>
      <c r="C242" t="s">
        <v>1845</v>
      </c>
      <c r="D242">
        <v>2</v>
      </c>
      <c r="E242" s="102">
        <v>37283</v>
      </c>
    </row>
    <row r="243" spans="1:5" ht="13.5">
      <c r="A243">
        <v>534</v>
      </c>
      <c r="B243" t="s">
        <v>1846</v>
      </c>
      <c r="C243" t="s">
        <v>1847</v>
      </c>
      <c r="D243">
        <v>2</v>
      </c>
      <c r="E243" s="102">
        <v>37341</v>
      </c>
    </row>
    <row r="244" spans="1:5" ht="13.5">
      <c r="A244">
        <v>535</v>
      </c>
      <c r="B244" t="s">
        <v>1848</v>
      </c>
      <c r="C244" t="s">
        <v>1849</v>
      </c>
      <c r="D244">
        <v>2</v>
      </c>
      <c r="E244" s="102">
        <v>37018</v>
      </c>
    </row>
    <row r="245" spans="1:2" ht="13.5">
      <c r="A245">
        <v>542</v>
      </c>
      <c r="B245" t="s">
        <v>2308</v>
      </c>
    </row>
    <row r="246" spans="1:2" ht="13.5">
      <c r="A246">
        <v>543</v>
      </c>
      <c r="B246" t="s">
        <v>2308</v>
      </c>
    </row>
    <row r="247" spans="1:2" ht="13.5">
      <c r="A247">
        <v>545</v>
      </c>
      <c r="B247" t="s">
        <v>2308</v>
      </c>
    </row>
    <row r="248" spans="1:2" ht="13.5">
      <c r="A248">
        <v>547</v>
      </c>
      <c r="B248" t="s">
        <v>2308</v>
      </c>
    </row>
    <row r="249" spans="1:2" ht="13.5">
      <c r="A249">
        <v>548</v>
      </c>
      <c r="B249" t="s">
        <v>2308</v>
      </c>
    </row>
    <row r="250" spans="1:2" ht="13.5">
      <c r="A250">
        <v>562</v>
      </c>
      <c r="B250" t="s">
        <v>2308</v>
      </c>
    </row>
    <row r="251" spans="1:5" ht="13.5">
      <c r="A251">
        <v>563</v>
      </c>
      <c r="B251" t="s">
        <v>1630</v>
      </c>
      <c r="C251" t="s">
        <v>1631</v>
      </c>
      <c r="D251">
        <v>2</v>
      </c>
      <c r="E251" s="102">
        <v>37032</v>
      </c>
    </row>
    <row r="252" spans="1:5" ht="13.5">
      <c r="A252">
        <v>564</v>
      </c>
      <c r="B252" t="s">
        <v>1632</v>
      </c>
      <c r="C252" t="s">
        <v>1633</v>
      </c>
      <c r="D252">
        <v>1</v>
      </c>
      <c r="E252" s="102">
        <v>37383</v>
      </c>
    </row>
    <row r="253" spans="1:5" ht="13.5">
      <c r="A253">
        <v>586</v>
      </c>
      <c r="B253" t="s">
        <v>2041</v>
      </c>
      <c r="C253" t="s">
        <v>2042</v>
      </c>
      <c r="D253">
        <v>1</v>
      </c>
      <c r="E253" s="102">
        <v>37413</v>
      </c>
    </row>
    <row r="254" spans="1:5" ht="13.5">
      <c r="A254">
        <v>587</v>
      </c>
      <c r="B254" t="s">
        <v>2043</v>
      </c>
      <c r="C254" t="s">
        <v>2044</v>
      </c>
      <c r="D254">
        <v>1</v>
      </c>
      <c r="E254" s="102">
        <v>37642</v>
      </c>
    </row>
    <row r="255" spans="1:2" ht="13.5">
      <c r="A255">
        <v>588</v>
      </c>
      <c r="B255" t="s">
        <v>2308</v>
      </c>
    </row>
    <row r="256" spans="1:2" ht="13.5">
      <c r="A256">
        <v>596</v>
      </c>
      <c r="B256" t="s">
        <v>2308</v>
      </c>
    </row>
    <row r="257" spans="1:2" ht="13.5">
      <c r="A257">
        <v>597</v>
      </c>
      <c r="B257" t="s">
        <v>2308</v>
      </c>
    </row>
    <row r="258" spans="1:2" ht="13.5">
      <c r="A258">
        <v>598</v>
      </c>
      <c r="B258" t="s">
        <v>2308</v>
      </c>
    </row>
    <row r="259" spans="1:5" ht="13.5">
      <c r="A259">
        <v>599</v>
      </c>
      <c r="B259" t="s">
        <v>2035</v>
      </c>
      <c r="C259" t="s">
        <v>2036</v>
      </c>
      <c r="D259">
        <v>2</v>
      </c>
      <c r="E259" s="102">
        <v>37267</v>
      </c>
    </row>
    <row r="260" spans="1:5" ht="13.5">
      <c r="A260">
        <v>600</v>
      </c>
      <c r="B260" t="s">
        <v>2037</v>
      </c>
      <c r="C260" t="s">
        <v>2038</v>
      </c>
      <c r="D260">
        <v>2</v>
      </c>
      <c r="E260" s="102">
        <v>37012</v>
      </c>
    </row>
    <row r="261" spans="1:5" ht="13.5">
      <c r="A261">
        <v>601</v>
      </c>
      <c r="B261" t="s">
        <v>2039</v>
      </c>
      <c r="C261" t="s">
        <v>2040</v>
      </c>
      <c r="D261">
        <v>2</v>
      </c>
      <c r="E261" s="102">
        <v>37207</v>
      </c>
    </row>
    <row r="262" spans="1:5" ht="13.5">
      <c r="A262">
        <v>602</v>
      </c>
      <c r="B262" t="s">
        <v>2045</v>
      </c>
      <c r="C262" t="s">
        <v>2046</v>
      </c>
      <c r="D262">
        <v>1</v>
      </c>
      <c r="E262" s="102">
        <v>37432</v>
      </c>
    </row>
    <row r="263" spans="1:5" ht="13.5">
      <c r="A263">
        <v>603</v>
      </c>
      <c r="B263" t="s">
        <v>2047</v>
      </c>
      <c r="C263" t="s">
        <v>2048</v>
      </c>
      <c r="D263">
        <v>1</v>
      </c>
      <c r="E263" s="102">
        <v>37420</v>
      </c>
    </row>
    <row r="264" spans="1:5" ht="13.5">
      <c r="A264">
        <v>604</v>
      </c>
      <c r="B264" t="s">
        <v>2049</v>
      </c>
      <c r="C264" t="s">
        <v>2050</v>
      </c>
      <c r="D264">
        <v>1</v>
      </c>
      <c r="E264" s="102">
        <v>37384</v>
      </c>
    </row>
    <row r="265" spans="1:5" ht="13.5">
      <c r="A265">
        <v>605</v>
      </c>
      <c r="B265" t="s">
        <v>2051</v>
      </c>
      <c r="C265" t="s">
        <v>2052</v>
      </c>
      <c r="D265">
        <v>1</v>
      </c>
      <c r="E265" s="102">
        <v>37487</v>
      </c>
    </row>
    <row r="266" spans="1:5" ht="13.5">
      <c r="A266">
        <v>610</v>
      </c>
      <c r="B266" t="s">
        <v>1755</v>
      </c>
      <c r="C266" t="s">
        <v>1756</v>
      </c>
      <c r="D266">
        <v>1</v>
      </c>
      <c r="E266" s="102">
        <v>37091</v>
      </c>
    </row>
    <row r="267" spans="1:2" ht="13.5">
      <c r="A267">
        <v>621</v>
      </c>
      <c r="B267" t="s">
        <v>2308</v>
      </c>
    </row>
    <row r="268" spans="1:2" ht="13.5">
      <c r="A268">
        <v>622</v>
      </c>
      <c r="B268" t="s">
        <v>2308</v>
      </c>
    </row>
    <row r="269" spans="1:2" ht="13.5">
      <c r="A269">
        <v>623</v>
      </c>
      <c r="B269" t="s">
        <v>2308</v>
      </c>
    </row>
    <row r="270" spans="1:2" ht="13.5">
      <c r="A270">
        <v>624</v>
      </c>
      <c r="B270" t="s">
        <v>2308</v>
      </c>
    </row>
    <row r="271" spans="1:2" ht="13.5">
      <c r="A271">
        <v>625</v>
      </c>
      <c r="B271" t="s">
        <v>2308</v>
      </c>
    </row>
    <row r="272" spans="1:2" ht="13.5">
      <c r="A272">
        <v>626</v>
      </c>
      <c r="B272" t="s">
        <v>2308</v>
      </c>
    </row>
    <row r="273" spans="1:5" ht="13.5">
      <c r="A273">
        <v>627</v>
      </c>
      <c r="B273" t="s">
        <v>1685</v>
      </c>
      <c r="C273" t="s">
        <v>1686</v>
      </c>
      <c r="D273">
        <v>1</v>
      </c>
      <c r="E273" s="102">
        <v>37361</v>
      </c>
    </row>
    <row r="274" spans="1:5" ht="13.5">
      <c r="A274">
        <v>628</v>
      </c>
      <c r="B274" t="s">
        <v>1683</v>
      </c>
      <c r="C274" t="s">
        <v>1684</v>
      </c>
      <c r="D274">
        <v>1</v>
      </c>
      <c r="E274" s="102">
        <v>37528</v>
      </c>
    </row>
    <row r="275" spans="1:5" ht="13.5">
      <c r="A275">
        <v>629</v>
      </c>
      <c r="B275" t="s">
        <v>1649</v>
      </c>
      <c r="C275" t="s">
        <v>1650</v>
      </c>
      <c r="D275">
        <v>2</v>
      </c>
      <c r="E275" s="102">
        <v>37174</v>
      </c>
    </row>
    <row r="276" spans="1:5" ht="13.5">
      <c r="A276">
        <v>630</v>
      </c>
      <c r="B276" t="s">
        <v>1651</v>
      </c>
      <c r="C276" t="s">
        <v>1652</v>
      </c>
      <c r="D276">
        <v>2</v>
      </c>
      <c r="E276" s="102">
        <v>37055</v>
      </c>
    </row>
    <row r="277" spans="1:5" ht="13.5">
      <c r="A277">
        <v>631</v>
      </c>
      <c r="B277" t="s">
        <v>1653</v>
      </c>
      <c r="C277" t="s">
        <v>1654</v>
      </c>
      <c r="D277">
        <v>2</v>
      </c>
      <c r="E277" s="102">
        <v>37049</v>
      </c>
    </row>
    <row r="278" spans="1:5" ht="13.5">
      <c r="A278">
        <v>632</v>
      </c>
      <c r="B278" t="s">
        <v>1655</v>
      </c>
      <c r="C278" t="s">
        <v>1656</v>
      </c>
      <c r="D278">
        <v>2</v>
      </c>
      <c r="E278" s="102">
        <v>37223</v>
      </c>
    </row>
    <row r="279" spans="1:5" ht="13.5">
      <c r="A279">
        <v>633</v>
      </c>
      <c r="B279" t="s">
        <v>1657</v>
      </c>
      <c r="C279" t="s">
        <v>1658</v>
      </c>
      <c r="D279">
        <v>2</v>
      </c>
      <c r="E279" s="102">
        <v>37341</v>
      </c>
    </row>
    <row r="280" spans="1:5" ht="13.5">
      <c r="A280">
        <v>634</v>
      </c>
      <c r="B280" t="s">
        <v>1659</v>
      </c>
      <c r="C280" t="s">
        <v>1660</v>
      </c>
      <c r="D280">
        <v>2</v>
      </c>
      <c r="E280" s="102">
        <v>37107</v>
      </c>
    </row>
    <row r="281" spans="1:5" ht="13.5">
      <c r="A281">
        <v>635</v>
      </c>
      <c r="B281" t="s">
        <v>1661</v>
      </c>
      <c r="C281" t="s">
        <v>1662</v>
      </c>
      <c r="D281">
        <v>2</v>
      </c>
      <c r="E281" s="102">
        <v>37155</v>
      </c>
    </row>
    <row r="282" spans="1:5" ht="13.5">
      <c r="A282">
        <v>636</v>
      </c>
      <c r="B282" t="s">
        <v>1663</v>
      </c>
      <c r="C282" t="s">
        <v>1664</v>
      </c>
      <c r="D282">
        <v>2</v>
      </c>
      <c r="E282" s="102">
        <v>37082</v>
      </c>
    </row>
    <row r="283" spans="1:5" ht="13.5">
      <c r="A283">
        <v>637</v>
      </c>
      <c r="B283" t="s">
        <v>1665</v>
      </c>
      <c r="C283" t="s">
        <v>1666</v>
      </c>
      <c r="D283">
        <v>2</v>
      </c>
      <c r="E283" s="102">
        <v>36998</v>
      </c>
    </row>
    <row r="284" spans="1:5" ht="13.5">
      <c r="A284">
        <v>638</v>
      </c>
      <c r="B284" t="s">
        <v>1667</v>
      </c>
      <c r="C284" t="s">
        <v>1668</v>
      </c>
      <c r="D284">
        <v>2</v>
      </c>
      <c r="E284" s="102">
        <v>37069</v>
      </c>
    </row>
    <row r="285" spans="1:5" ht="13.5">
      <c r="A285">
        <v>639</v>
      </c>
      <c r="B285" t="s">
        <v>1687</v>
      </c>
      <c r="C285" t="s">
        <v>1688</v>
      </c>
      <c r="D285">
        <v>1</v>
      </c>
      <c r="E285" s="102">
        <v>37403</v>
      </c>
    </row>
    <row r="286" spans="1:5" ht="13.5">
      <c r="A286">
        <v>640</v>
      </c>
      <c r="B286" t="s">
        <v>1677</v>
      </c>
      <c r="C286" t="s">
        <v>1678</v>
      </c>
      <c r="D286">
        <v>1</v>
      </c>
      <c r="E286" s="102">
        <v>37529</v>
      </c>
    </row>
    <row r="287" spans="1:5" ht="13.5">
      <c r="A287">
        <v>641</v>
      </c>
      <c r="B287" t="s">
        <v>1679</v>
      </c>
      <c r="C287" t="s">
        <v>1680</v>
      </c>
      <c r="D287">
        <v>1</v>
      </c>
      <c r="E287" s="102">
        <v>37582</v>
      </c>
    </row>
    <row r="288" spans="1:5" ht="13.5">
      <c r="A288">
        <v>642</v>
      </c>
      <c r="B288" t="s">
        <v>1669</v>
      </c>
      <c r="C288" t="s">
        <v>1670</v>
      </c>
      <c r="D288">
        <v>2</v>
      </c>
      <c r="E288" s="102">
        <v>37001</v>
      </c>
    </row>
    <row r="289" spans="1:5" ht="13.5">
      <c r="A289">
        <v>643</v>
      </c>
      <c r="B289" t="s">
        <v>1681</v>
      </c>
      <c r="C289" t="s">
        <v>1682</v>
      </c>
      <c r="D289">
        <v>1</v>
      </c>
      <c r="E289" s="102">
        <v>37572</v>
      </c>
    </row>
    <row r="290" spans="1:5" ht="13.5">
      <c r="A290">
        <v>645</v>
      </c>
      <c r="B290" t="s">
        <v>1671</v>
      </c>
      <c r="C290" t="s">
        <v>1672</v>
      </c>
      <c r="D290">
        <v>2</v>
      </c>
      <c r="E290" s="102">
        <v>37344</v>
      </c>
    </row>
    <row r="291" spans="1:5" ht="13.5">
      <c r="A291">
        <v>651</v>
      </c>
      <c r="B291" t="s">
        <v>1720</v>
      </c>
      <c r="C291" t="s">
        <v>1721</v>
      </c>
      <c r="D291">
        <v>1</v>
      </c>
      <c r="E291" s="102">
        <v>37706</v>
      </c>
    </row>
    <row r="292" spans="1:2" ht="13.5">
      <c r="A292">
        <v>667</v>
      </c>
      <c r="B292" t="s">
        <v>2308</v>
      </c>
    </row>
    <row r="293" spans="1:5" ht="13.5">
      <c r="A293">
        <v>668</v>
      </c>
      <c r="B293" t="s">
        <v>1870</v>
      </c>
      <c r="C293" t="s">
        <v>1871</v>
      </c>
      <c r="D293">
        <v>2</v>
      </c>
      <c r="E293" s="102">
        <v>37324</v>
      </c>
    </row>
    <row r="294" spans="1:5" ht="13.5">
      <c r="A294">
        <v>672</v>
      </c>
      <c r="B294" t="s">
        <v>1872</v>
      </c>
      <c r="C294" t="s">
        <v>1873</v>
      </c>
      <c r="D294">
        <v>2</v>
      </c>
      <c r="E294" s="102">
        <v>37041</v>
      </c>
    </row>
    <row r="295" spans="1:5" ht="13.5">
      <c r="A295">
        <v>673</v>
      </c>
      <c r="B295" t="s">
        <v>1874</v>
      </c>
      <c r="C295" t="s">
        <v>1875</v>
      </c>
      <c r="D295">
        <v>1</v>
      </c>
      <c r="E295" s="102">
        <v>37695</v>
      </c>
    </row>
    <row r="296" spans="1:5" ht="13.5">
      <c r="A296">
        <v>674</v>
      </c>
      <c r="B296" t="s">
        <v>1876</v>
      </c>
      <c r="C296" t="s">
        <v>1877</v>
      </c>
      <c r="D296">
        <v>1</v>
      </c>
      <c r="E296" s="102">
        <v>37536</v>
      </c>
    </row>
    <row r="297" spans="1:5" ht="13.5">
      <c r="A297">
        <v>675</v>
      </c>
      <c r="B297" t="s">
        <v>1878</v>
      </c>
      <c r="C297" t="s">
        <v>1879</v>
      </c>
      <c r="D297">
        <v>1</v>
      </c>
      <c r="E297" s="102">
        <v>37412</v>
      </c>
    </row>
    <row r="298" spans="1:5" ht="13.5">
      <c r="A298">
        <v>676</v>
      </c>
      <c r="B298" t="s">
        <v>2019</v>
      </c>
      <c r="C298" t="s">
        <v>2020</v>
      </c>
      <c r="D298">
        <v>2</v>
      </c>
      <c r="E298" s="102">
        <v>37147</v>
      </c>
    </row>
    <row r="299" spans="1:5" ht="13.5">
      <c r="A299">
        <v>677</v>
      </c>
      <c r="B299" t="s">
        <v>2017</v>
      </c>
      <c r="C299" t="s">
        <v>2018</v>
      </c>
      <c r="D299">
        <v>2</v>
      </c>
      <c r="E299" s="102">
        <v>37072</v>
      </c>
    </row>
    <row r="300" spans="1:5" ht="13.5">
      <c r="A300">
        <v>678</v>
      </c>
      <c r="B300" t="s">
        <v>2023</v>
      </c>
      <c r="C300" t="s">
        <v>2024</v>
      </c>
      <c r="D300">
        <v>1</v>
      </c>
      <c r="E300" s="102">
        <v>37644</v>
      </c>
    </row>
    <row r="301" spans="1:5" ht="13.5">
      <c r="A301">
        <v>679</v>
      </c>
      <c r="B301" t="s">
        <v>2027</v>
      </c>
      <c r="C301" t="s">
        <v>2028</v>
      </c>
      <c r="D301">
        <v>1</v>
      </c>
      <c r="E301" s="102">
        <v>37366</v>
      </c>
    </row>
    <row r="302" spans="1:5" ht="13.5">
      <c r="A302">
        <v>680</v>
      </c>
      <c r="B302" t="s">
        <v>2029</v>
      </c>
      <c r="C302" t="s">
        <v>2030</v>
      </c>
      <c r="D302">
        <v>1</v>
      </c>
      <c r="E302" s="102">
        <v>37354</v>
      </c>
    </row>
    <row r="303" spans="1:5" ht="13.5">
      <c r="A303">
        <v>681</v>
      </c>
      <c r="B303" t="s">
        <v>2021</v>
      </c>
      <c r="C303" t="s">
        <v>2022</v>
      </c>
      <c r="D303">
        <v>1</v>
      </c>
      <c r="E303" s="102">
        <v>37414</v>
      </c>
    </row>
    <row r="304" spans="1:5" ht="13.5">
      <c r="A304">
        <v>682</v>
      </c>
      <c r="B304" t="s">
        <v>2025</v>
      </c>
      <c r="C304" t="s">
        <v>2026</v>
      </c>
      <c r="D304">
        <v>1</v>
      </c>
      <c r="E304" s="102">
        <v>37443</v>
      </c>
    </row>
    <row r="305" spans="1:2" ht="13.5">
      <c r="A305">
        <v>683</v>
      </c>
      <c r="B305" t="s">
        <v>2308</v>
      </c>
    </row>
    <row r="306" spans="1:2" ht="13.5">
      <c r="A306">
        <v>691</v>
      </c>
      <c r="B306" t="s">
        <v>2308</v>
      </c>
    </row>
    <row r="307" spans="1:2" ht="13.5">
      <c r="A307">
        <v>692</v>
      </c>
      <c r="B307" t="s">
        <v>2308</v>
      </c>
    </row>
    <row r="308" spans="1:2" ht="13.5">
      <c r="A308">
        <v>693</v>
      </c>
      <c r="B308" t="s">
        <v>2308</v>
      </c>
    </row>
    <row r="309" spans="1:5" ht="13.5">
      <c r="A309">
        <v>701</v>
      </c>
      <c r="B309" t="s">
        <v>1722</v>
      </c>
      <c r="C309" t="s">
        <v>1723</v>
      </c>
      <c r="D309">
        <v>2</v>
      </c>
      <c r="E309" s="102">
        <v>37013</v>
      </c>
    </row>
    <row r="310" spans="1:5" ht="13.5">
      <c r="A310">
        <v>702</v>
      </c>
      <c r="B310" t="s">
        <v>1724</v>
      </c>
      <c r="C310" t="s">
        <v>1725</v>
      </c>
      <c r="D310">
        <v>2</v>
      </c>
      <c r="E310" s="102">
        <v>37246</v>
      </c>
    </row>
    <row r="311" spans="1:5" ht="13.5">
      <c r="A311">
        <v>703</v>
      </c>
      <c r="B311" t="s">
        <v>1726</v>
      </c>
      <c r="C311" t="s">
        <v>1727</v>
      </c>
      <c r="D311">
        <v>2</v>
      </c>
      <c r="E311" s="102">
        <v>37246</v>
      </c>
    </row>
    <row r="312" spans="1:5" ht="13.5">
      <c r="A312">
        <v>704</v>
      </c>
      <c r="B312" t="s">
        <v>1728</v>
      </c>
      <c r="C312" t="s">
        <v>1729</v>
      </c>
      <c r="D312">
        <v>2</v>
      </c>
      <c r="E312" s="102">
        <v>37007</v>
      </c>
    </row>
    <row r="313" spans="1:5" ht="13.5">
      <c r="A313">
        <v>705</v>
      </c>
      <c r="B313" t="s">
        <v>1730</v>
      </c>
      <c r="C313" t="s">
        <v>1731</v>
      </c>
      <c r="D313">
        <v>2</v>
      </c>
      <c r="E313" s="102">
        <v>37275</v>
      </c>
    </row>
    <row r="314" spans="1:5" ht="13.5">
      <c r="A314">
        <v>706</v>
      </c>
      <c r="B314" t="s">
        <v>1732</v>
      </c>
      <c r="C314" t="s">
        <v>1733</v>
      </c>
      <c r="D314">
        <v>2</v>
      </c>
      <c r="E314" s="102">
        <v>36990</v>
      </c>
    </row>
    <row r="315" spans="1:5" ht="13.5">
      <c r="A315">
        <v>707</v>
      </c>
      <c r="B315" t="s">
        <v>241</v>
      </c>
      <c r="C315" t="s">
        <v>1734</v>
      </c>
      <c r="D315">
        <v>1</v>
      </c>
      <c r="E315" s="102">
        <v>37428</v>
      </c>
    </row>
    <row r="316" spans="1:5" ht="13.5">
      <c r="A316">
        <v>708</v>
      </c>
      <c r="B316" t="s">
        <v>242</v>
      </c>
      <c r="C316" t="s">
        <v>1735</v>
      </c>
      <c r="D316">
        <v>1</v>
      </c>
      <c r="E316" s="102">
        <v>37692</v>
      </c>
    </row>
    <row r="317" spans="1:5" ht="13.5">
      <c r="A317">
        <v>709</v>
      </c>
      <c r="B317" t="s">
        <v>243</v>
      </c>
      <c r="C317" t="s">
        <v>1736</v>
      </c>
      <c r="D317">
        <v>1</v>
      </c>
      <c r="E317" s="102">
        <v>37508</v>
      </c>
    </row>
    <row r="318" spans="1:5" ht="13.5">
      <c r="A318">
        <v>710</v>
      </c>
      <c r="B318" t="s">
        <v>244</v>
      </c>
      <c r="C318" t="s">
        <v>1737</v>
      </c>
      <c r="D318">
        <v>1</v>
      </c>
      <c r="E318" s="102">
        <v>37573</v>
      </c>
    </row>
    <row r="319" spans="1:5" ht="13.5">
      <c r="A319">
        <v>711</v>
      </c>
      <c r="B319" t="s">
        <v>245</v>
      </c>
      <c r="C319" t="s">
        <v>1738</v>
      </c>
      <c r="D319">
        <v>1</v>
      </c>
      <c r="E319" s="102">
        <v>37623</v>
      </c>
    </row>
    <row r="320" spans="1:5" ht="13.5">
      <c r="A320">
        <v>712</v>
      </c>
      <c r="B320" t="s">
        <v>246</v>
      </c>
      <c r="C320" t="s">
        <v>1739</v>
      </c>
      <c r="D320">
        <v>1</v>
      </c>
      <c r="E320" s="102">
        <v>37573</v>
      </c>
    </row>
    <row r="321" spans="1:5" ht="13.5">
      <c r="A321">
        <v>713</v>
      </c>
      <c r="B321" t="s">
        <v>247</v>
      </c>
      <c r="C321" t="s">
        <v>1740</v>
      </c>
      <c r="D321">
        <v>1</v>
      </c>
      <c r="E321" s="102">
        <v>37358</v>
      </c>
    </row>
    <row r="322" spans="1:5" ht="13.5">
      <c r="A322">
        <v>714</v>
      </c>
      <c r="B322" t="s">
        <v>1741</v>
      </c>
      <c r="C322" t="s">
        <v>1742</v>
      </c>
      <c r="D322">
        <v>1</v>
      </c>
      <c r="E322" s="102">
        <v>37625</v>
      </c>
    </row>
    <row r="323" spans="1:2" ht="13.5">
      <c r="A323">
        <v>721</v>
      </c>
      <c r="B323" t="s">
        <v>2308</v>
      </c>
    </row>
    <row r="324" spans="1:2" ht="13.5">
      <c r="A324">
        <v>722</v>
      </c>
      <c r="B324" t="s">
        <v>2308</v>
      </c>
    </row>
    <row r="325" spans="1:2" ht="13.5">
      <c r="A325">
        <v>723</v>
      </c>
      <c r="B325" t="s">
        <v>2308</v>
      </c>
    </row>
    <row r="326" spans="1:2" ht="13.5">
      <c r="A326">
        <v>724</v>
      </c>
      <c r="B326" t="s">
        <v>2308</v>
      </c>
    </row>
    <row r="327" spans="1:2" ht="13.5">
      <c r="A327">
        <v>725</v>
      </c>
      <c r="B327" t="s">
        <v>2308</v>
      </c>
    </row>
    <row r="328" spans="1:5" ht="13.5">
      <c r="A328">
        <v>746</v>
      </c>
      <c r="B328" t="s">
        <v>196</v>
      </c>
      <c r="C328" t="s">
        <v>1759</v>
      </c>
      <c r="D328">
        <v>2</v>
      </c>
      <c r="E328" s="102">
        <v>37244</v>
      </c>
    </row>
    <row r="329" spans="1:5" ht="13.5">
      <c r="A329">
        <v>747</v>
      </c>
      <c r="B329" t="s">
        <v>194</v>
      </c>
      <c r="C329" t="s">
        <v>1757</v>
      </c>
      <c r="D329">
        <v>2</v>
      </c>
      <c r="E329" s="102">
        <v>37293</v>
      </c>
    </row>
    <row r="330" spans="1:5" ht="13.5">
      <c r="A330">
        <v>748</v>
      </c>
      <c r="B330" t="s">
        <v>195</v>
      </c>
      <c r="C330" t="s">
        <v>1758</v>
      </c>
      <c r="D330">
        <v>2</v>
      </c>
      <c r="E330" s="102">
        <v>37092</v>
      </c>
    </row>
    <row r="331" spans="1:2" ht="13.5">
      <c r="A331">
        <v>754</v>
      </c>
      <c r="B331" t="s">
        <v>2308</v>
      </c>
    </row>
    <row r="332" spans="1:2" ht="13.5">
      <c r="A332">
        <v>755</v>
      </c>
      <c r="B332" t="s">
        <v>2308</v>
      </c>
    </row>
    <row r="333" spans="1:5" ht="13.5">
      <c r="A333">
        <v>756</v>
      </c>
      <c r="B333" t="s">
        <v>1743</v>
      </c>
      <c r="C333" t="s">
        <v>1744</v>
      </c>
      <c r="D333">
        <v>2</v>
      </c>
      <c r="E333" s="102">
        <v>37146</v>
      </c>
    </row>
    <row r="334" spans="1:5" ht="13.5">
      <c r="A334">
        <v>757</v>
      </c>
      <c r="B334" t="s">
        <v>1747</v>
      </c>
      <c r="C334" t="s">
        <v>1748</v>
      </c>
      <c r="D334">
        <v>1</v>
      </c>
      <c r="E334" s="102">
        <v>37604</v>
      </c>
    </row>
    <row r="335" spans="1:5" ht="13.5">
      <c r="A335">
        <v>758</v>
      </c>
      <c r="B335" t="s">
        <v>1745</v>
      </c>
      <c r="C335" t="s">
        <v>1746</v>
      </c>
      <c r="D335">
        <v>2</v>
      </c>
      <c r="E335" s="102">
        <v>37128</v>
      </c>
    </row>
    <row r="336" spans="1:2" ht="13.5">
      <c r="A336">
        <v>761</v>
      </c>
      <c r="B336" t="s">
        <v>2308</v>
      </c>
    </row>
    <row r="337" spans="1:2" ht="13.5">
      <c r="A337">
        <v>776</v>
      </c>
      <c r="B337" t="s">
        <v>2308</v>
      </c>
    </row>
    <row r="338" spans="1:2" ht="13.5">
      <c r="A338">
        <v>777</v>
      </c>
      <c r="B338" t="s">
        <v>2308</v>
      </c>
    </row>
    <row r="339" spans="1:5" ht="13.5">
      <c r="A339">
        <v>778</v>
      </c>
      <c r="B339" t="s">
        <v>1634</v>
      </c>
      <c r="C339" t="s">
        <v>1635</v>
      </c>
      <c r="D339">
        <v>2</v>
      </c>
      <c r="E339" s="102">
        <v>37040</v>
      </c>
    </row>
    <row r="340" spans="1:5" ht="13.5">
      <c r="A340">
        <v>780</v>
      </c>
      <c r="B340" t="s">
        <v>1636</v>
      </c>
      <c r="C340" t="s">
        <v>1637</v>
      </c>
      <c r="D340">
        <v>1</v>
      </c>
      <c r="E340" s="102">
        <v>37651</v>
      </c>
    </row>
    <row r="341" spans="1:5" ht="13.5">
      <c r="A341">
        <v>781</v>
      </c>
      <c r="B341" t="s">
        <v>1638</v>
      </c>
      <c r="C341" t="s">
        <v>1639</v>
      </c>
      <c r="D341">
        <v>1</v>
      </c>
      <c r="E341" s="102">
        <v>37626</v>
      </c>
    </row>
    <row r="342" spans="1:5" ht="13.5">
      <c r="A342">
        <v>782</v>
      </c>
      <c r="B342" t="s">
        <v>1640</v>
      </c>
      <c r="C342" t="s">
        <v>1641</v>
      </c>
      <c r="D342">
        <v>1</v>
      </c>
      <c r="E342" s="102">
        <v>37457</v>
      </c>
    </row>
    <row r="343" spans="1:5" ht="13.5">
      <c r="A343">
        <v>783</v>
      </c>
      <c r="B343" t="s">
        <v>1642</v>
      </c>
      <c r="C343" t="s">
        <v>1643</v>
      </c>
      <c r="D343">
        <v>1</v>
      </c>
      <c r="E343" s="102">
        <v>37516</v>
      </c>
    </row>
    <row r="344" spans="1:2" ht="13.5">
      <c r="A344">
        <v>795</v>
      </c>
      <c r="B344" t="s">
        <v>2308</v>
      </c>
    </row>
    <row r="345" spans="1:5" ht="13.5">
      <c r="A345">
        <v>800</v>
      </c>
      <c r="B345" t="s">
        <v>1944</v>
      </c>
      <c r="C345" t="s">
        <v>1945</v>
      </c>
      <c r="D345">
        <v>2</v>
      </c>
      <c r="E345" s="102">
        <v>37019</v>
      </c>
    </row>
    <row r="346" spans="1:5" ht="13.5">
      <c r="A346">
        <v>801</v>
      </c>
      <c r="B346" t="s">
        <v>1948</v>
      </c>
      <c r="C346" t="s">
        <v>1949</v>
      </c>
      <c r="D346">
        <v>2</v>
      </c>
      <c r="E346" s="102">
        <v>37228</v>
      </c>
    </row>
    <row r="347" spans="1:5" ht="13.5">
      <c r="A347">
        <v>802</v>
      </c>
      <c r="B347" t="s">
        <v>1946</v>
      </c>
      <c r="C347" t="s">
        <v>1947</v>
      </c>
      <c r="D347">
        <v>2</v>
      </c>
      <c r="E347" s="102">
        <v>37037</v>
      </c>
    </row>
    <row r="348" spans="1:5" ht="13.5">
      <c r="A348">
        <v>803</v>
      </c>
      <c r="B348" t="s">
        <v>1952</v>
      </c>
      <c r="C348" t="s">
        <v>1953</v>
      </c>
      <c r="D348">
        <v>1</v>
      </c>
      <c r="E348" s="102">
        <v>37403</v>
      </c>
    </row>
    <row r="349" spans="1:5" ht="13.5">
      <c r="A349">
        <v>804</v>
      </c>
      <c r="B349" t="s">
        <v>1954</v>
      </c>
      <c r="C349" t="s">
        <v>1955</v>
      </c>
      <c r="D349">
        <v>1</v>
      </c>
      <c r="E349" s="102">
        <v>37618</v>
      </c>
    </row>
    <row r="350" spans="1:5" ht="13.5">
      <c r="A350">
        <v>805</v>
      </c>
      <c r="B350" t="s">
        <v>1950</v>
      </c>
      <c r="C350" t="s">
        <v>1951</v>
      </c>
      <c r="D350">
        <v>1</v>
      </c>
      <c r="E350" s="102">
        <v>37496</v>
      </c>
    </row>
    <row r="351" spans="1:5" ht="13.5">
      <c r="A351">
        <v>806</v>
      </c>
      <c r="B351" t="s">
        <v>1956</v>
      </c>
      <c r="C351" t="s">
        <v>1957</v>
      </c>
      <c r="D351">
        <v>1</v>
      </c>
      <c r="E351" s="102">
        <v>37521</v>
      </c>
    </row>
    <row r="352" spans="1:5" ht="13.5">
      <c r="A352">
        <v>823</v>
      </c>
      <c r="B352" t="s">
        <v>2278</v>
      </c>
      <c r="C352" t="s">
        <v>2279</v>
      </c>
      <c r="D352">
        <v>1</v>
      </c>
      <c r="E352" s="102">
        <v>37452</v>
      </c>
    </row>
    <row r="353" spans="1:2" ht="13.5">
      <c r="A353">
        <v>826</v>
      </c>
      <c r="B353" t="s">
        <v>2308</v>
      </c>
    </row>
    <row r="354" spans="1:2" ht="13.5">
      <c r="A354">
        <v>827</v>
      </c>
      <c r="B354" t="s">
        <v>2308</v>
      </c>
    </row>
    <row r="355" spans="1:2" ht="13.5">
      <c r="A355">
        <v>828</v>
      </c>
      <c r="B355" t="s">
        <v>2308</v>
      </c>
    </row>
    <row r="356" spans="1:2" ht="13.5">
      <c r="A356">
        <v>829</v>
      </c>
      <c r="B356" t="s">
        <v>2308</v>
      </c>
    </row>
    <row r="357" spans="1:2" ht="13.5">
      <c r="A357">
        <v>830</v>
      </c>
      <c r="B357" t="s">
        <v>2308</v>
      </c>
    </row>
    <row r="358" spans="1:5" ht="13.5">
      <c r="A358">
        <v>831</v>
      </c>
      <c r="B358" t="s">
        <v>2280</v>
      </c>
      <c r="C358" t="s">
        <v>2281</v>
      </c>
      <c r="D358">
        <v>2</v>
      </c>
      <c r="E358" s="102">
        <v>37100</v>
      </c>
    </row>
    <row r="359" spans="1:5" ht="13.5">
      <c r="A359">
        <v>832</v>
      </c>
      <c r="B359" t="s">
        <v>2282</v>
      </c>
      <c r="C359" t="s">
        <v>2283</v>
      </c>
      <c r="D359">
        <v>2</v>
      </c>
      <c r="E359" s="102">
        <v>37290</v>
      </c>
    </row>
    <row r="360" spans="1:5" ht="13.5">
      <c r="A360">
        <v>833</v>
      </c>
      <c r="B360" t="s">
        <v>2284</v>
      </c>
      <c r="C360" t="s">
        <v>2285</v>
      </c>
      <c r="D360">
        <v>2</v>
      </c>
      <c r="E360" s="102">
        <v>37323</v>
      </c>
    </row>
    <row r="361" spans="1:5" ht="13.5">
      <c r="A361">
        <v>834</v>
      </c>
      <c r="B361" t="s">
        <v>2286</v>
      </c>
      <c r="C361" t="s">
        <v>2287</v>
      </c>
      <c r="D361">
        <v>1</v>
      </c>
      <c r="E361" s="102">
        <v>37577</v>
      </c>
    </row>
    <row r="362" spans="1:5" ht="13.5">
      <c r="A362">
        <v>835</v>
      </c>
      <c r="B362" t="s">
        <v>2288</v>
      </c>
      <c r="C362" t="s">
        <v>2289</v>
      </c>
      <c r="D362">
        <v>1</v>
      </c>
      <c r="E362" s="102">
        <v>37511</v>
      </c>
    </row>
    <row r="363" spans="1:5" ht="13.5">
      <c r="A363">
        <v>838</v>
      </c>
      <c r="B363" t="s">
        <v>248</v>
      </c>
      <c r="C363" t="s">
        <v>2245</v>
      </c>
      <c r="D363">
        <v>1</v>
      </c>
      <c r="E363" s="102">
        <v>37572</v>
      </c>
    </row>
    <row r="364" spans="1:2" ht="13.5">
      <c r="A364">
        <v>839</v>
      </c>
      <c r="B364" t="s">
        <v>2308</v>
      </c>
    </row>
    <row r="365" spans="1:5" ht="13.5">
      <c r="A365">
        <v>840</v>
      </c>
      <c r="B365" t="s">
        <v>249</v>
      </c>
      <c r="C365" t="s">
        <v>2240</v>
      </c>
      <c r="D365">
        <v>2</v>
      </c>
      <c r="E365" s="102">
        <v>37223</v>
      </c>
    </row>
    <row r="366" spans="1:5" ht="13.5">
      <c r="A366">
        <v>841</v>
      </c>
      <c r="B366" t="s">
        <v>250</v>
      </c>
      <c r="C366" t="s">
        <v>2241</v>
      </c>
      <c r="D366">
        <v>2</v>
      </c>
      <c r="E366" s="102">
        <v>37332</v>
      </c>
    </row>
    <row r="367" spans="1:5" ht="13.5">
      <c r="A367">
        <v>843</v>
      </c>
      <c r="B367" t="s">
        <v>2246</v>
      </c>
      <c r="C367" t="s">
        <v>2247</v>
      </c>
      <c r="D367">
        <v>2</v>
      </c>
      <c r="E367" s="102">
        <v>37425</v>
      </c>
    </row>
    <row r="368" spans="1:5" ht="13.5">
      <c r="A368">
        <v>847</v>
      </c>
      <c r="B368" t="s">
        <v>2242</v>
      </c>
      <c r="C368" t="s">
        <v>2243</v>
      </c>
      <c r="D368">
        <v>1</v>
      </c>
      <c r="E368" s="102">
        <v>37493</v>
      </c>
    </row>
    <row r="369" spans="1:5" ht="13.5">
      <c r="A369">
        <v>855</v>
      </c>
      <c r="B369" t="s">
        <v>251</v>
      </c>
      <c r="C369" t="s">
        <v>2244</v>
      </c>
      <c r="D369">
        <v>1</v>
      </c>
      <c r="E369" s="102">
        <v>37418</v>
      </c>
    </row>
    <row r="370" spans="1:5" ht="13.5">
      <c r="A370">
        <v>869</v>
      </c>
      <c r="B370" t="s">
        <v>2167</v>
      </c>
      <c r="C370" t="s">
        <v>2168</v>
      </c>
      <c r="D370">
        <v>2</v>
      </c>
      <c r="E370" s="102">
        <v>37250</v>
      </c>
    </row>
    <row r="371" spans="1:5" ht="13.5">
      <c r="A371">
        <v>880</v>
      </c>
      <c r="B371" t="s">
        <v>2198</v>
      </c>
      <c r="C371" t="s">
        <v>2199</v>
      </c>
      <c r="D371">
        <v>2</v>
      </c>
      <c r="E371" s="102">
        <v>37224</v>
      </c>
    </row>
    <row r="372" spans="1:5" ht="13.5">
      <c r="A372">
        <v>881</v>
      </c>
      <c r="B372" t="s">
        <v>2200</v>
      </c>
      <c r="C372" t="s">
        <v>2201</v>
      </c>
      <c r="D372">
        <v>2</v>
      </c>
      <c r="E372" s="102">
        <v>37190</v>
      </c>
    </row>
    <row r="373" spans="1:5" ht="13.5">
      <c r="A373">
        <v>882</v>
      </c>
      <c r="B373" t="s">
        <v>2202</v>
      </c>
      <c r="C373" t="s">
        <v>2203</v>
      </c>
      <c r="D373">
        <v>2</v>
      </c>
      <c r="E373" s="102">
        <v>37168</v>
      </c>
    </row>
    <row r="374" spans="1:5" ht="13.5">
      <c r="A374">
        <v>883</v>
      </c>
      <c r="B374" t="s">
        <v>2204</v>
      </c>
      <c r="C374" t="s">
        <v>2205</v>
      </c>
      <c r="D374">
        <v>2</v>
      </c>
      <c r="E374" s="102">
        <v>37160</v>
      </c>
    </row>
    <row r="375" spans="1:2" ht="13.5">
      <c r="A375">
        <v>890</v>
      </c>
      <c r="B375" t="s">
        <v>2308</v>
      </c>
    </row>
    <row r="376" spans="1:2" ht="13.5">
      <c r="A376">
        <v>891</v>
      </c>
      <c r="B376" t="s">
        <v>2308</v>
      </c>
    </row>
    <row r="377" spans="1:2" ht="13.5">
      <c r="A377">
        <v>892</v>
      </c>
      <c r="B377" t="s">
        <v>2308</v>
      </c>
    </row>
    <row r="378" spans="1:5" ht="13.5">
      <c r="A378">
        <v>893</v>
      </c>
      <c r="B378" t="s">
        <v>2206</v>
      </c>
      <c r="C378" t="s">
        <v>2207</v>
      </c>
      <c r="D378">
        <v>2</v>
      </c>
      <c r="E378" s="102">
        <v>37268</v>
      </c>
    </row>
    <row r="379" spans="1:5" ht="13.5">
      <c r="A379">
        <v>894</v>
      </c>
      <c r="B379" t="s">
        <v>2208</v>
      </c>
      <c r="C379" t="s">
        <v>2209</v>
      </c>
      <c r="D379">
        <v>2</v>
      </c>
      <c r="E379" s="102">
        <v>37197</v>
      </c>
    </row>
    <row r="380" spans="1:5" ht="13.5">
      <c r="A380">
        <v>895</v>
      </c>
      <c r="B380" t="s">
        <v>2210</v>
      </c>
      <c r="C380" t="s">
        <v>2211</v>
      </c>
      <c r="D380">
        <v>1</v>
      </c>
      <c r="E380" s="102">
        <v>37501</v>
      </c>
    </row>
    <row r="381" spans="1:5" ht="13.5">
      <c r="A381">
        <v>896</v>
      </c>
      <c r="B381" t="s">
        <v>2212</v>
      </c>
      <c r="C381" t="s">
        <v>2213</v>
      </c>
      <c r="D381">
        <v>1</v>
      </c>
      <c r="E381" s="102">
        <v>37599</v>
      </c>
    </row>
    <row r="382" spans="1:5" ht="13.5">
      <c r="A382">
        <v>897</v>
      </c>
      <c r="B382" t="s">
        <v>2214</v>
      </c>
      <c r="C382" t="s">
        <v>2215</v>
      </c>
      <c r="D382">
        <v>1</v>
      </c>
      <c r="E382" s="102">
        <v>37575</v>
      </c>
    </row>
    <row r="383" spans="1:5" ht="13.5">
      <c r="A383">
        <v>898</v>
      </c>
      <c r="B383" t="s">
        <v>2216</v>
      </c>
      <c r="C383" t="s">
        <v>2217</v>
      </c>
      <c r="D383">
        <v>1</v>
      </c>
      <c r="E383" s="102">
        <v>37598</v>
      </c>
    </row>
    <row r="384" spans="1:5" ht="13.5">
      <c r="A384">
        <v>899</v>
      </c>
      <c r="B384" t="s">
        <v>2218</v>
      </c>
      <c r="C384" t="s">
        <v>2219</v>
      </c>
      <c r="D384">
        <v>1</v>
      </c>
      <c r="E384" s="102">
        <v>37527</v>
      </c>
    </row>
    <row r="385" spans="1:5" ht="13.5">
      <c r="A385">
        <v>907</v>
      </c>
      <c r="B385" t="s">
        <v>1915</v>
      </c>
      <c r="C385" t="s">
        <v>1916</v>
      </c>
      <c r="D385">
        <v>1</v>
      </c>
      <c r="E385" s="102">
        <v>37402</v>
      </c>
    </row>
    <row r="386" spans="1:5" ht="13.5">
      <c r="A386">
        <v>908</v>
      </c>
      <c r="B386" t="s">
        <v>1917</v>
      </c>
      <c r="C386" t="s">
        <v>1918</v>
      </c>
      <c r="D386">
        <v>1</v>
      </c>
      <c r="E386" s="102">
        <v>37639</v>
      </c>
    </row>
    <row r="387" spans="1:2" ht="13.5">
      <c r="A387">
        <v>910</v>
      </c>
      <c r="B387" t="s">
        <v>2308</v>
      </c>
    </row>
    <row r="388" spans="1:2" ht="13.5">
      <c r="A388">
        <v>922</v>
      </c>
      <c r="B388" t="s">
        <v>2308</v>
      </c>
    </row>
    <row r="389" spans="1:2" ht="13.5">
      <c r="A389">
        <v>923</v>
      </c>
      <c r="B389" t="s">
        <v>2308</v>
      </c>
    </row>
    <row r="390" spans="1:2" ht="13.5">
      <c r="A390">
        <v>924</v>
      </c>
      <c r="B390" t="s">
        <v>2308</v>
      </c>
    </row>
    <row r="391" spans="1:5" ht="13.5">
      <c r="A391">
        <v>925</v>
      </c>
      <c r="B391" t="s">
        <v>252</v>
      </c>
      <c r="C391" t="s">
        <v>1914</v>
      </c>
      <c r="D391">
        <v>2</v>
      </c>
      <c r="E391" s="102">
        <v>37027</v>
      </c>
    </row>
    <row r="392" spans="1:5" ht="13.5">
      <c r="A392">
        <v>928</v>
      </c>
      <c r="B392" t="s">
        <v>253</v>
      </c>
      <c r="C392" t="s">
        <v>1912</v>
      </c>
      <c r="D392">
        <v>2</v>
      </c>
      <c r="E392" s="102">
        <v>37209</v>
      </c>
    </row>
    <row r="393" spans="1:5" ht="13.5">
      <c r="A393">
        <v>929</v>
      </c>
      <c r="B393" t="s">
        <v>254</v>
      </c>
      <c r="C393" t="s">
        <v>1913</v>
      </c>
      <c r="D393">
        <v>2</v>
      </c>
      <c r="E393" s="102">
        <v>37043</v>
      </c>
    </row>
    <row r="394" spans="1:5" ht="13.5">
      <c r="A394">
        <v>931</v>
      </c>
      <c r="B394" t="s">
        <v>1971</v>
      </c>
      <c r="C394" t="s">
        <v>255</v>
      </c>
      <c r="D394">
        <v>1</v>
      </c>
      <c r="E394" s="102">
        <v>37351</v>
      </c>
    </row>
    <row r="395" spans="1:2" ht="13.5">
      <c r="A395">
        <v>933</v>
      </c>
      <c r="B395" t="s">
        <v>2308</v>
      </c>
    </row>
    <row r="396" spans="1:5" ht="13.5">
      <c r="A396">
        <v>934</v>
      </c>
      <c r="B396" t="s">
        <v>1967</v>
      </c>
      <c r="C396" t="s">
        <v>1968</v>
      </c>
      <c r="D396">
        <v>2</v>
      </c>
      <c r="E396" s="102">
        <v>37542</v>
      </c>
    </row>
    <row r="397" spans="1:5" ht="13.5">
      <c r="A397">
        <v>935</v>
      </c>
      <c r="B397" t="s">
        <v>1969</v>
      </c>
      <c r="C397" t="s">
        <v>1970</v>
      </c>
      <c r="D397">
        <v>2</v>
      </c>
      <c r="E397" s="102">
        <v>37667</v>
      </c>
    </row>
    <row r="398" spans="1:5" ht="13.5">
      <c r="A398">
        <v>936</v>
      </c>
      <c r="B398" t="s">
        <v>256</v>
      </c>
      <c r="C398" t="s">
        <v>257</v>
      </c>
      <c r="D398">
        <v>1</v>
      </c>
      <c r="E398" s="102">
        <v>37378</v>
      </c>
    </row>
    <row r="399" spans="1:5" ht="13.5">
      <c r="A399">
        <v>937</v>
      </c>
      <c r="B399" t="s">
        <v>258</v>
      </c>
      <c r="C399" t="s">
        <v>259</v>
      </c>
      <c r="D399">
        <v>1</v>
      </c>
      <c r="E399" s="102">
        <v>37421</v>
      </c>
    </row>
    <row r="400" spans="1:2" ht="13.5">
      <c r="A400">
        <v>938</v>
      </c>
      <c r="B400" t="s">
        <v>2308</v>
      </c>
    </row>
    <row r="401" spans="1:2" ht="13.5">
      <c r="A401">
        <v>939</v>
      </c>
      <c r="B401" t="s">
        <v>2308</v>
      </c>
    </row>
    <row r="402" spans="1:2" ht="13.5">
      <c r="A402">
        <v>941</v>
      </c>
      <c r="B402" t="s">
        <v>2308</v>
      </c>
    </row>
    <row r="403" spans="1:5" ht="13.5">
      <c r="A403">
        <v>942</v>
      </c>
      <c r="B403" t="s">
        <v>260</v>
      </c>
      <c r="C403" t="s">
        <v>261</v>
      </c>
      <c r="D403">
        <v>2</v>
      </c>
      <c r="E403" s="102">
        <v>37124</v>
      </c>
    </row>
    <row r="404" spans="1:5" ht="13.5">
      <c r="A404">
        <v>943</v>
      </c>
      <c r="B404" t="s">
        <v>262</v>
      </c>
      <c r="C404" t="s">
        <v>263</v>
      </c>
      <c r="D404">
        <v>2</v>
      </c>
      <c r="E404" s="102">
        <v>36986</v>
      </c>
    </row>
    <row r="405" spans="1:2" ht="13.5">
      <c r="A405">
        <v>944</v>
      </c>
      <c r="B405" t="s">
        <v>2308</v>
      </c>
    </row>
    <row r="406" spans="1:2" ht="13.5">
      <c r="A406">
        <v>945</v>
      </c>
      <c r="B406" t="s">
        <v>2308</v>
      </c>
    </row>
    <row r="407" spans="1:2" ht="13.5">
      <c r="A407">
        <v>951</v>
      </c>
      <c r="B407" t="s">
        <v>2308</v>
      </c>
    </row>
    <row r="408" spans="1:2" ht="13.5">
      <c r="A408">
        <v>952</v>
      </c>
      <c r="B408" t="s">
        <v>2308</v>
      </c>
    </row>
    <row r="409" spans="1:2" ht="13.5">
      <c r="A409">
        <v>953</v>
      </c>
      <c r="B409" t="s">
        <v>2308</v>
      </c>
    </row>
    <row r="410" spans="1:2" ht="13.5">
      <c r="A410">
        <v>954</v>
      </c>
      <c r="B410" t="s">
        <v>2308</v>
      </c>
    </row>
    <row r="411" spans="1:2" ht="13.5">
      <c r="A411">
        <v>955</v>
      </c>
      <c r="B411" t="s">
        <v>2308</v>
      </c>
    </row>
    <row r="412" spans="1:5" ht="13.5">
      <c r="A412">
        <v>956</v>
      </c>
      <c r="B412" t="s">
        <v>2173</v>
      </c>
      <c r="C412" t="s">
        <v>2174</v>
      </c>
      <c r="D412">
        <v>2</v>
      </c>
      <c r="E412" s="102">
        <v>37344</v>
      </c>
    </row>
    <row r="413" spans="1:5" ht="13.5">
      <c r="A413">
        <v>957</v>
      </c>
      <c r="B413" t="s">
        <v>2175</v>
      </c>
      <c r="C413" t="s">
        <v>2176</v>
      </c>
      <c r="D413">
        <v>2</v>
      </c>
      <c r="E413" s="102">
        <v>37225</v>
      </c>
    </row>
    <row r="414" spans="1:5" ht="13.5">
      <c r="A414">
        <v>958</v>
      </c>
      <c r="B414" t="s">
        <v>2177</v>
      </c>
      <c r="C414" t="s">
        <v>2178</v>
      </c>
      <c r="D414">
        <v>1</v>
      </c>
      <c r="E414" s="102">
        <v>37445</v>
      </c>
    </row>
    <row r="415" spans="1:5" ht="13.5">
      <c r="A415">
        <v>959</v>
      </c>
      <c r="B415" t="s">
        <v>2179</v>
      </c>
      <c r="C415" t="s">
        <v>2180</v>
      </c>
      <c r="D415">
        <v>1</v>
      </c>
      <c r="E415" s="102">
        <v>37581</v>
      </c>
    </row>
    <row r="416" spans="1:5" ht="13.5">
      <c r="A416">
        <v>960</v>
      </c>
      <c r="B416" t="s">
        <v>2181</v>
      </c>
      <c r="C416" t="s">
        <v>2182</v>
      </c>
      <c r="D416">
        <v>1</v>
      </c>
      <c r="E416" s="102">
        <v>37541</v>
      </c>
    </row>
    <row r="417" spans="1:5" ht="13.5">
      <c r="A417">
        <v>961</v>
      </c>
      <c r="B417" t="s">
        <v>2183</v>
      </c>
      <c r="C417" t="s">
        <v>2184</v>
      </c>
      <c r="D417">
        <v>1</v>
      </c>
      <c r="E417" s="102">
        <v>37488</v>
      </c>
    </row>
    <row r="418" spans="1:5" ht="13.5">
      <c r="A418">
        <v>962</v>
      </c>
      <c r="B418" t="s">
        <v>2185</v>
      </c>
      <c r="C418" t="s">
        <v>2186</v>
      </c>
      <c r="D418">
        <v>1</v>
      </c>
      <c r="E418" s="102">
        <v>37628</v>
      </c>
    </row>
    <row r="419" spans="1:5" ht="13.5">
      <c r="A419">
        <v>966</v>
      </c>
      <c r="B419" t="s">
        <v>2111</v>
      </c>
      <c r="C419" t="s">
        <v>2112</v>
      </c>
      <c r="D419">
        <v>1</v>
      </c>
      <c r="E419" s="102">
        <v>37417</v>
      </c>
    </row>
    <row r="420" spans="1:5" ht="13.5">
      <c r="A420">
        <v>967</v>
      </c>
      <c r="B420" t="s">
        <v>2109</v>
      </c>
      <c r="C420" t="s">
        <v>2110</v>
      </c>
      <c r="D420">
        <v>1</v>
      </c>
      <c r="E420" s="102">
        <v>37416</v>
      </c>
    </row>
    <row r="421" spans="1:5" ht="13.5">
      <c r="A421">
        <v>968</v>
      </c>
      <c r="B421" t="s">
        <v>2113</v>
      </c>
      <c r="C421" t="s">
        <v>2114</v>
      </c>
      <c r="D421">
        <v>1</v>
      </c>
      <c r="E421" s="102">
        <v>37466</v>
      </c>
    </row>
    <row r="422" spans="1:2" ht="13.5">
      <c r="A422">
        <v>972</v>
      </c>
      <c r="B422" t="s">
        <v>2308</v>
      </c>
    </row>
    <row r="423" spans="1:5" ht="13.5">
      <c r="A423">
        <v>991</v>
      </c>
      <c r="B423" t="s">
        <v>2141</v>
      </c>
      <c r="C423" t="s">
        <v>2142</v>
      </c>
      <c r="D423">
        <v>2</v>
      </c>
      <c r="E423" s="102">
        <v>37112</v>
      </c>
    </row>
    <row r="424" spans="1:5" ht="13.5">
      <c r="A424">
        <v>992</v>
      </c>
      <c r="B424" t="s">
        <v>2143</v>
      </c>
      <c r="C424" t="s">
        <v>2144</v>
      </c>
      <c r="D424">
        <v>2</v>
      </c>
      <c r="E424" s="102">
        <v>37247</v>
      </c>
    </row>
    <row r="425" spans="1:5" ht="13.5">
      <c r="A425">
        <v>993</v>
      </c>
      <c r="B425" t="s">
        <v>2145</v>
      </c>
      <c r="C425" t="s">
        <v>2146</v>
      </c>
      <c r="D425">
        <v>2</v>
      </c>
      <c r="E425" s="102">
        <v>37312</v>
      </c>
    </row>
    <row r="426" spans="1:5" ht="13.5">
      <c r="A426">
        <v>994</v>
      </c>
      <c r="B426" t="s">
        <v>2147</v>
      </c>
      <c r="C426" t="s">
        <v>2148</v>
      </c>
      <c r="D426">
        <v>2</v>
      </c>
      <c r="E426" s="102">
        <v>37105</v>
      </c>
    </row>
    <row r="427" spans="1:5" ht="13.5">
      <c r="A427">
        <v>995</v>
      </c>
      <c r="B427" t="s">
        <v>2149</v>
      </c>
      <c r="C427" t="s">
        <v>2150</v>
      </c>
      <c r="D427">
        <v>2</v>
      </c>
      <c r="E427" s="102">
        <v>37195</v>
      </c>
    </row>
    <row r="428" spans="1:5" ht="13.5">
      <c r="A428">
        <v>996</v>
      </c>
      <c r="B428" t="s">
        <v>2151</v>
      </c>
      <c r="C428" t="s">
        <v>2152</v>
      </c>
      <c r="D428">
        <v>1</v>
      </c>
      <c r="E428" s="102">
        <v>37371</v>
      </c>
    </row>
    <row r="429" spans="1:2" ht="13.5">
      <c r="A429">
        <v>997</v>
      </c>
      <c r="B429" t="s">
        <v>2308</v>
      </c>
    </row>
    <row r="430" spans="1:2" ht="13.5">
      <c r="A430">
        <v>998</v>
      </c>
      <c r="B430" t="s">
        <v>2308</v>
      </c>
    </row>
    <row r="431" spans="1:2" ht="13.5">
      <c r="A431">
        <v>1001</v>
      </c>
      <c r="B431" t="s">
        <v>2308</v>
      </c>
    </row>
    <row r="432" spans="1:5" ht="13.5">
      <c r="A432">
        <v>1002</v>
      </c>
      <c r="B432" t="s">
        <v>264</v>
      </c>
      <c r="C432" t="s">
        <v>1689</v>
      </c>
      <c r="D432">
        <v>2</v>
      </c>
      <c r="E432" s="102">
        <v>37047</v>
      </c>
    </row>
    <row r="433" spans="1:5" ht="13.5">
      <c r="A433">
        <v>1003</v>
      </c>
      <c r="B433" t="s">
        <v>1690</v>
      </c>
      <c r="C433" t="s">
        <v>1691</v>
      </c>
      <c r="D433">
        <v>1</v>
      </c>
      <c r="E433" s="102">
        <v>37369</v>
      </c>
    </row>
    <row r="434" spans="1:5" ht="13.5">
      <c r="A434">
        <v>1004</v>
      </c>
      <c r="B434" t="s">
        <v>1692</v>
      </c>
      <c r="C434" t="s">
        <v>1693</v>
      </c>
      <c r="D434">
        <v>1</v>
      </c>
      <c r="E434" s="102">
        <v>37436</v>
      </c>
    </row>
    <row r="435" spans="1:2" ht="13.5">
      <c r="A435">
        <v>1018</v>
      </c>
      <c r="B435" t="s">
        <v>2308</v>
      </c>
    </row>
    <row r="436" spans="1:2" ht="13.5">
      <c r="A436">
        <v>1019</v>
      </c>
      <c r="B436" t="s">
        <v>2308</v>
      </c>
    </row>
    <row r="437" spans="1:2" ht="13.5">
      <c r="A437">
        <v>1020</v>
      </c>
      <c r="B437" t="s">
        <v>2308</v>
      </c>
    </row>
    <row r="438" spans="1:5" ht="13.5">
      <c r="A438">
        <v>1023</v>
      </c>
      <c r="B438" t="s">
        <v>1988</v>
      </c>
      <c r="C438" t="s">
        <v>1989</v>
      </c>
      <c r="D438">
        <v>2</v>
      </c>
      <c r="E438" s="102">
        <v>37165</v>
      </c>
    </row>
    <row r="439" spans="1:5" ht="13.5">
      <c r="A439">
        <v>1024</v>
      </c>
      <c r="B439" t="s">
        <v>1990</v>
      </c>
      <c r="C439" t="s">
        <v>1991</v>
      </c>
      <c r="D439">
        <v>2</v>
      </c>
      <c r="E439" s="102">
        <v>37150</v>
      </c>
    </row>
    <row r="440" spans="1:5" ht="13.5">
      <c r="A440">
        <v>1025</v>
      </c>
      <c r="B440" t="s">
        <v>1992</v>
      </c>
      <c r="C440" t="s">
        <v>1993</v>
      </c>
      <c r="D440">
        <v>2</v>
      </c>
      <c r="E440" s="102">
        <v>37155</v>
      </c>
    </row>
    <row r="441" spans="1:5" ht="13.5">
      <c r="A441">
        <v>1026</v>
      </c>
      <c r="B441" t="s">
        <v>1994</v>
      </c>
      <c r="C441" t="s">
        <v>1995</v>
      </c>
      <c r="D441">
        <v>2</v>
      </c>
      <c r="E441" s="102">
        <v>37061</v>
      </c>
    </row>
    <row r="442" spans="1:5" ht="13.5">
      <c r="A442">
        <v>1027</v>
      </c>
      <c r="B442" t="s">
        <v>1996</v>
      </c>
      <c r="C442" t="s">
        <v>1997</v>
      </c>
      <c r="D442">
        <v>2</v>
      </c>
      <c r="E442" s="102">
        <v>37025</v>
      </c>
    </row>
    <row r="443" spans="1:5" ht="13.5">
      <c r="A443">
        <v>1028</v>
      </c>
      <c r="B443" t="s">
        <v>1998</v>
      </c>
      <c r="C443" t="s">
        <v>1999</v>
      </c>
      <c r="D443">
        <v>2</v>
      </c>
      <c r="E443" s="102">
        <v>37005</v>
      </c>
    </row>
    <row r="444" spans="1:5" ht="13.5">
      <c r="A444">
        <v>1029</v>
      </c>
      <c r="B444" t="s">
        <v>2000</v>
      </c>
      <c r="C444" t="s">
        <v>2001</v>
      </c>
      <c r="D444">
        <v>2</v>
      </c>
      <c r="E444" s="102">
        <v>37037</v>
      </c>
    </row>
    <row r="445" spans="1:5" ht="13.5">
      <c r="A445">
        <v>1030</v>
      </c>
      <c r="B445" t="s">
        <v>2008</v>
      </c>
      <c r="C445" t="s">
        <v>2009</v>
      </c>
      <c r="D445">
        <v>2</v>
      </c>
      <c r="E445" s="102">
        <v>37000</v>
      </c>
    </row>
    <row r="446" spans="1:5" ht="13.5">
      <c r="A446">
        <v>1033</v>
      </c>
      <c r="B446" t="s">
        <v>2002</v>
      </c>
      <c r="C446" t="s">
        <v>2003</v>
      </c>
      <c r="D446">
        <v>1</v>
      </c>
      <c r="E446" s="102">
        <v>37556</v>
      </c>
    </row>
    <row r="447" spans="1:5" ht="13.5">
      <c r="A447">
        <v>1034</v>
      </c>
      <c r="B447" t="s">
        <v>2004</v>
      </c>
      <c r="C447" t="s">
        <v>2005</v>
      </c>
      <c r="D447">
        <v>1</v>
      </c>
      <c r="E447" s="102">
        <v>37644</v>
      </c>
    </row>
    <row r="448" spans="1:5" ht="13.5">
      <c r="A448">
        <v>1035</v>
      </c>
      <c r="B448" t="s">
        <v>2006</v>
      </c>
      <c r="C448" t="s">
        <v>2007</v>
      </c>
      <c r="D448">
        <v>1</v>
      </c>
      <c r="E448" s="102">
        <v>37474</v>
      </c>
    </row>
    <row r="449" spans="1:5" ht="13.5">
      <c r="A449">
        <v>1081</v>
      </c>
      <c r="B449" t="s">
        <v>2159</v>
      </c>
      <c r="C449" t="s">
        <v>2160</v>
      </c>
      <c r="D449">
        <v>1</v>
      </c>
      <c r="E449" s="102">
        <v>37426</v>
      </c>
    </row>
    <row r="450" spans="1:5" ht="13.5">
      <c r="A450">
        <v>1082</v>
      </c>
      <c r="B450" t="s">
        <v>2161</v>
      </c>
      <c r="C450" t="s">
        <v>2162</v>
      </c>
      <c r="D450">
        <v>1</v>
      </c>
      <c r="E450" s="102">
        <v>37544</v>
      </c>
    </row>
    <row r="451" spans="1:5" ht="13.5">
      <c r="A451">
        <v>1083</v>
      </c>
      <c r="B451" t="s">
        <v>2163</v>
      </c>
      <c r="C451" t="s">
        <v>2164</v>
      </c>
      <c r="D451">
        <v>1</v>
      </c>
      <c r="E451" s="102">
        <v>37524</v>
      </c>
    </row>
    <row r="452" spans="1:5" ht="13.5">
      <c r="A452">
        <v>1084</v>
      </c>
      <c r="B452" t="s">
        <v>2165</v>
      </c>
      <c r="C452" t="s">
        <v>2166</v>
      </c>
      <c r="D452">
        <v>1</v>
      </c>
      <c r="E452" s="102">
        <v>37681</v>
      </c>
    </row>
    <row r="453" spans="1:2" ht="13.5">
      <c r="A453">
        <v>1091</v>
      </c>
      <c r="B453" t="s">
        <v>2308</v>
      </c>
    </row>
    <row r="454" spans="1:2" ht="13.5">
      <c r="A454">
        <v>1092</v>
      </c>
      <c r="B454" t="s">
        <v>2308</v>
      </c>
    </row>
    <row r="455" spans="1:2" ht="13.5">
      <c r="A455">
        <v>1093</v>
      </c>
      <c r="B455" t="s">
        <v>2308</v>
      </c>
    </row>
    <row r="456" spans="1:2" ht="13.5">
      <c r="A456">
        <v>1094</v>
      </c>
      <c r="B456" t="s">
        <v>2308</v>
      </c>
    </row>
    <row r="457" spans="1:5" ht="13.5">
      <c r="A457">
        <v>1095</v>
      </c>
      <c r="B457" t="s">
        <v>2153</v>
      </c>
      <c r="C457" t="s">
        <v>2154</v>
      </c>
      <c r="D457">
        <v>2</v>
      </c>
      <c r="E457" s="102">
        <v>37013</v>
      </c>
    </row>
    <row r="458" spans="1:5" ht="13.5">
      <c r="A458">
        <v>1096</v>
      </c>
      <c r="B458" t="s">
        <v>2155</v>
      </c>
      <c r="C458" t="s">
        <v>2156</v>
      </c>
      <c r="D458">
        <v>2</v>
      </c>
      <c r="E458" s="102">
        <v>37010</v>
      </c>
    </row>
    <row r="459" spans="1:5" ht="13.5">
      <c r="A459">
        <v>1097</v>
      </c>
      <c r="B459" t="s">
        <v>2157</v>
      </c>
      <c r="C459" t="s">
        <v>2158</v>
      </c>
      <c r="D459">
        <v>2</v>
      </c>
      <c r="E459" s="102">
        <v>37343</v>
      </c>
    </row>
    <row r="460" spans="1:5" ht="13.5">
      <c r="A460">
        <v>1101</v>
      </c>
      <c r="B460" t="s">
        <v>2294</v>
      </c>
      <c r="C460" t="s">
        <v>2295</v>
      </c>
      <c r="D460">
        <v>2</v>
      </c>
      <c r="E460" s="102">
        <v>37198</v>
      </c>
    </row>
    <row r="461" spans="1:5" ht="13.5">
      <c r="A461">
        <v>1102</v>
      </c>
      <c r="B461" t="s">
        <v>2296</v>
      </c>
      <c r="C461" t="s">
        <v>2297</v>
      </c>
      <c r="D461">
        <v>1</v>
      </c>
      <c r="E461" s="102">
        <v>37666</v>
      </c>
    </row>
    <row r="462" spans="1:5" ht="13.5">
      <c r="A462">
        <v>1103</v>
      </c>
      <c r="B462" t="s">
        <v>2298</v>
      </c>
      <c r="C462" t="s">
        <v>2299</v>
      </c>
      <c r="D462">
        <v>1</v>
      </c>
      <c r="E462" s="102">
        <v>37484</v>
      </c>
    </row>
    <row r="463" spans="1:5" ht="13.5">
      <c r="A463">
        <v>1104</v>
      </c>
      <c r="B463" t="s">
        <v>2300</v>
      </c>
      <c r="C463" t="s">
        <v>2301</v>
      </c>
      <c r="D463">
        <v>1</v>
      </c>
      <c r="E463" s="102">
        <v>37363</v>
      </c>
    </row>
    <row r="464" spans="1:5" ht="13.5">
      <c r="A464">
        <v>1105</v>
      </c>
      <c r="B464" t="s">
        <v>2302</v>
      </c>
      <c r="C464" t="s">
        <v>2303</v>
      </c>
      <c r="D464">
        <v>1</v>
      </c>
      <c r="E464" s="102">
        <v>37390</v>
      </c>
    </row>
    <row r="465" spans="1:5" ht="13.5">
      <c r="A465">
        <v>1106</v>
      </c>
      <c r="B465" t="s">
        <v>2304</v>
      </c>
      <c r="C465" t="s">
        <v>2305</v>
      </c>
      <c r="D465">
        <v>1</v>
      </c>
      <c r="E465" s="102">
        <v>37455</v>
      </c>
    </row>
    <row r="466" spans="1:2" ht="13.5">
      <c r="A466">
        <v>1118</v>
      </c>
      <c r="B466" t="s">
        <v>2308</v>
      </c>
    </row>
    <row r="467" spans="1:5" ht="13.5">
      <c r="A467">
        <v>1119</v>
      </c>
      <c r="B467" t="s">
        <v>2290</v>
      </c>
      <c r="C467" t="s">
        <v>2291</v>
      </c>
      <c r="D467">
        <v>2</v>
      </c>
      <c r="E467" s="102">
        <v>37025</v>
      </c>
    </row>
    <row r="468" spans="1:5" ht="13.5">
      <c r="A468">
        <v>1120</v>
      </c>
      <c r="B468" t="s">
        <v>2292</v>
      </c>
      <c r="C468" t="s">
        <v>2293</v>
      </c>
      <c r="D468">
        <v>2</v>
      </c>
      <c r="E468" s="102">
        <v>36993</v>
      </c>
    </row>
    <row r="469" spans="1:2" ht="13.5">
      <c r="A469">
        <v>1140</v>
      </c>
      <c r="B469" t="s">
        <v>2308</v>
      </c>
    </row>
    <row r="470" spans="1:5" ht="13.5">
      <c r="A470">
        <v>1141</v>
      </c>
      <c r="B470" t="s">
        <v>1980</v>
      </c>
      <c r="C470" t="s">
        <v>1981</v>
      </c>
      <c r="D470">
        <v>1</v>
      </c>
      <c r="E470" s="102">
        <v>37461</v>
      </c>
    </row>
    <row r="471" spans="1:5" ht="13.5">
      <c r="A471">
        <v>1142</v>
      </c>
      <c r="B471" t="s">
        <v>1982</v>
      </c>
      <c r="C471" t="s">
        <v>1983</v>
      </c>
      <c r="D471">
        <v>1</v>
      </c>
      <c r="E471" s="102">
        <v>37460</v>
      </c>
    </row>
    <row r="472" spans="1:5" ht="13.5">
      <c r="A472">
        <v>1143</v>
      </c>
      <c r="B472" t="s">
        <v>1984</v>
      </c>
      <c r="C472" t="s">
        <v>1985</v>
      </c>
      <c r="D472">
        <v>1</v>
      </c>
      <c r="E472" s="102">
        <v>37524</v>
      </c>
    </row>
    <row r="473" spans="1:5" ht="13.5">
      <c r="A473">
        <v>1144</v>
      </c>
      <c r="B473" t="s">
        <v>1986</v>
      </c>
      <c r="C473" t="s">
        <v>1987</v>
      </c>
      <c r="D473">
        <v>1</v>
      </c>
      <c r="E473" s="102">
        <v>37621</v>
      </c>
    </row>
    <row r="474" spans="1:5" ht="13.5">
      <c r="A474">
        <v>1147</v>
      </c>
      <c r="B474" t="s">
        <v>265</v>
      </c>
      <c r="C474" t="s">
        <v>1975</v>
      </c>
      <c r="D474">
        <v>2</v>
      </c>
      <c r="E474" s="102">
        <v>37051</v>
      </c>
    </row>
    <row r="475" spans="1:5" ht="13.5">
      <c r="A475">
        <v>1148</v>
      </c>
      <c r="B475" t="s">
        <v>266</v>
      </c>
      <c r="C475" t="s">
        <v>1976</v>
      </c>
      <c r="D475">
        <v>2</v>
      </c>
      <c r="E475" s="102">
        <v>37114</v>
      </c>
    </row>
    <row r="476" spans="1:5" ht="13.5">
      <c r="A476">
        <v>1149</v>
      </c>
      <c r="B476" t="s">
        <v>267</v>
      </c>
      <c r="C476" t="s">
        <v>1977</v>
      </c>
      <c r="D476">
        <v>2</v>
      </c>
      <c r="E476" s="102">
        <v>37219</v>
      </c>
    </row>
    <row r="477" spans="1:5" ht="13.5">
      <c r="A477">
        <v>1151</v>
      </c>
      <c r="B477" t="s">
        <v>268</v>
      </c>
      <c r="C477" t="s">
        <v>1978</v>
      </c>
      <c r="D477">
        <v>2</v>
      </c>
      <c r="E477" s="102">
        <v>37222</v>
      </c>
    </row>
    <row r="478" spans="1:5" ht="13.5">
      <c r="A478">
        <v>1152</v>
      </c>
      <c r="B478" t="s">
        <v>269</v>
      </c>
      <c r="C478" t="s">
        <v>1979</v>
      </c>
      <c r="D478">
        <v>2</v>
      </c>
      <c r="E478" s="102">
        <v>37035</v>
      </c>
    </row>
    <row r="479" spans="1:5" ht="13.5">
      <c r="A479">
        <v>1156</v>
      </c>
      <c r="B479" t="s">
        <v>1892</v>
      </c>
      <c r="C479" t="s">
        <v>1893</v>
      </c>
      <c r="D479">
        <v>1</v>
      </c>
      <c r="E479" s="102">
        <v>37470</v>
      </c>
    </row>
    <row r="480" spans="1:5" ht="13.5">
      <c r="A480">
        <v>1158</v>
      </c>
      <c r="B480" t="s">
        <v>1898</v>
      </c>
      <c r="C480" t="s">
        <v>1899</v>
      </c>
      <c r="D480">
        <v>1</v>
      </c>
      <c r="E480" s="102">
        <v>37637</v>
      </c>
    </row>
    <row r="481" spans="1:5" ht="13.5">
      <c r="A481">
        <v>1159</v>
      </c>
      <c r="B481" t="s">
        <v>1906</v>
      </c>
      <c r="C481" t="s">
        <v>1907</v>
      </c>
      <c r="D481">
        <v>1</v>
      </c>
      <c r="E481" s="102">
        <v>37562</v>
      </c>
    </row>
    <row r="482" spans="1:5" ht="13.5">
      <c r="A482">
        <v>1160</v>
      </c>
      <c r="B482" t="s">
        <v>1902</v>
      </c>
      <c r="C482" t="s">
        <v>1903</v>
      </c>
      <c r="D482">
        <v>1</v>
      </c>
      <c r="E482" s="102">
        <v>37460</v>
      </c>
    </row>
    <row r="483" spans="1:5" ht="13.5">
      <c r="A483">
        <v>1161</v>
      </c>
      <c r="B483" t="s">
        <v>1894</v>
      </c>
      <c r="C483" t="s">
        <v>1895</v>
      </c>
      <c r="D483">
        <v>1</v>
      </c>
      <c r="E483" s="102">
        <v>37381</v>
      </c>
    </row>
    <row r="484" spans="1:2" ht="13.5">
      <c r="A484">
        <v>1162</v>
      </c>
      <c r="B484" t="s">
        <v>2308</v>
      </c>
    </row>
    <row r="485" spans="1:2" ht="13.5">
      <c r="A485">
        <v>1163</v>
      </c>
      <c r="B485" t="s">
        <v>2308</v>
      </c>
    </row>
    <row r="486" spans="1:2" ht="13.5">
      <c r="A486">
        <v>1164</v>
      </c>
      <c r="B486" t="s">
        <v>2308</v>
      </c>
    </row>
    <row r="487" spans="1:5" ht="13.5">
      <c r="A487">
        <v>1165</v>
      </c>
      <c r="B487" t="s">
        <v>1908</v>
      </c>
      <c r="C487" t="s">
        <v>1909</v>
      </c>
      <c r="D487">
        <v>1</v>
      </c>
      <c r="E487" s="102">
        <v>37392</v>
      </c>
    </row>
    <row r="488" spans="1:5" ht="13.5">
      <c r="A488">
        <v>1166</v>
      </c>
      <c r="B488" t="s">
        <v>1886</v>
      </c>
      <c r="C488" t="s">
        <v>1887</v>
      </c>
      <c r="D488">
        <v>1</v>
      </c>
      <c r="E488" s="102">
        <v>37681</v>
      </c>
    </row>
    <row r="489" spans="1:2" ht="13.5">
      <c r="A489">
        <v>1167</v>
      </c>
      <c r="B489" t="s">
        <v>2308</v>
      </c>
    </row>
    <row r="490" spans="1:5" ht="13.5">
      <c r="A490">
        <v>1168</v>
      </c>
      <c r="B490" t="s">
        <v>1884</v>
      </c>
      <c r="C490" t="s">
        <v>1885</v>
      </c>
      <c r="D490">
        <v>1</v>
      </c>
      <c r="E490" s="102">
        <v>37649</v>
      </c>
    </row>
    <row r="491" spans="1:5" ht="13.5">
      <c r="A491">
        <v>1169</v>
      </c>
      <c r="B491" t="s">
        <v>1880</v>
      </c>
      <c r="C491" t="s">
        <v>1881</v>
      </c>
      <c r="D491">
        <v>1</v>
      </c>
      <c r="E491" s="102">
        <v>37350</v>
      </c>
    </row>
    <row r="492" spans="1:5" ht="13.5">
      <c r="A492">
        <v>1171</v>
      </c>
      <c r="B492" t="s">
        <v>1910</v>
      </c>
      <c r="C492" t="s">
        <v>1911</v>
      </c>
      <c r="D492">
        <v>2</v>
      </c>
      <c r="E492" s="102">
        <v>37216</v>
      </c>
    </row>
    <row r="493" spans="1:5" ht="13.5">
      <c r="A493">
        <v>1172</v>
      </c>
      <c r="B493" t="s">
        <v>1888</v>
      </c>
      <c r="C493" t="s">
        <v>1889</v>
      </c>
      <c r="D493">
        <v>2</v>
      </c>
      <c r="E493" s="102">
        <v>37217</v>
      </c>
    </row>
    <row r="494" spans="1:5" ht="13.5">
      <c r="A494">
        <v>1173</v>
      </c>
      <c r="B494" t="s">
        <v>1890</v>
      </c>
      <c r="C494" t="s">
        <v>1891</v>
      </c>
      <c r="D494">
        <v>2</v>
      </c>
      <c r="E494" s="102">
        <v>37337</v>
      </c>
    </row>
    <row r="495" spans="1:5" ht="13.5">
      <c r="A495">
        <v>1174</v>
      </c>
      <c r="B495" t="s">
        <v>1882</v>
      </c>
      <c r="C495" t="s">
        <v>1883</v>
      </c>
      <c r="D495">
        <v>1</v>
      </c>
      <c r="E495" s="102">
        <v>37351</v>
      </c>
    </row>
    <row r="496" spans="1:5" ht="13.5">
      <c r="A496">
        <v>1176</v>
      </c>
      <c r="B496" t="s">
        <v>1862</v>
      </c>
      <c r="C496" t="s">
        <v>1863</v>
      </c>
      <c r="D496">
        <v>1</v>
      </c>
      <c r="E496" s="102">
        <v>37609</v>
      </c>
    </row>
    <row r="497" spans="1:5" ht="13.5">
      <c r="A497">
        <v>1177</v>
      </c>
      <c r="B497" t="s">
        <v>1864</v>
      </c>
      <c r="C497" t="s">
        <v>1865</v>
      </c>
      <c r="D497">
        <v>1</v>
      </c>
      <c r="E497" s="102">
        <v>37370</v>
      </c>
    </row>
    <row r="498" spans="1:5" ht="13.5">
      <c r="A498">
        <v>1178</v>
      </c>
      <c r="B498" t="s">
        <v>1860</v>
      </c>
      <c r="C498" t="s">
        <v>1861</v>
      </c>
      <c r="D498">
        <v>2</v>
      </c>
      <c r="E498" s="102">
        <v>37035</v>
      </c>
    </row>
    <row r="499" spans="1:5" ht="13.5">
      <c r="A499">
        <v>1179</v>
      </c>
      <c r="B499" t="s">
        <v>1866</v>
      </c>
      <c r="C499" t="s">
        <v>1867</v>
      </c>
      <c r="D499">
        <v>1</v>
      </c>
      <c r="E499" s="102">
        <v>37427</v>
      </c>
    </row>
    <row r="500" spans="1:5" ht="13.5">
      <c r="A500">
        <v>1180</v>
      </c>
      <c r="B500" t="s">
        <v>1868</v>
      </c>
      <c r="C500" t="s">
        <v>1869</v>
      </c>
      <c r="D500">
        <v>1</v>
      </c>
      <c r="E500" s="102">
        <v>37511</v>
      </c>
    </row>
    <row r="501" spans="1:5" ht="13.5">
      <c r="A501">
        <v>1181</v>
      </c>
      <c r="B501" t="s">
        <v>1852</v>
      </c>
      <c r="C501" t="s">
        <v>1853</v>
      </c>
      <c r="D501">
        <v>2</v>
      </c>
      <c r="E501" s="102">
        <v>37131</v>
      </c>
    </row>
    <row r="502" spans="1:5" ht="13.5">
      <c r="A502">
        <v>1182</v>
      </c>
      <c r="B502" t="s">
        <v>1854</v>
      </c>
      <c r="C502" t="s">
        <v>1855</v>
      </c>
      <c r="D502">
        <v>2</v>
      </c>
      <c r="E502" s="102">
        <v>37297</v>
      </c>
    </row>
    <row r="503" spans="1:5" ht="13.5">
      <c r="A503">
        <v>1183</v>
      </c>
      <c r="B503" t="s">
        <v>1856</v>
      </c>
      <c r="C503" t="s">
        <v>1857</v>
      </c>
      <c r="D503">
        <v>2</v>
      </c>
      <c r="E503" s="102">
        <v>37247</v>
      </c>
    </row>
    <row r="504" spans="1:5" ht="13.5">
      <c r="A504">
        <v>1184</v>
      </c>
      <c r="B504" t="s">
        <v>1858</v>
      </c>
      <c r="C504" t="s">
        <v>1859</v>
      </c>
      <c r="D504">
        <v>2</v>
      </c>
      <c r="E504" s="102">
        <v>37150</v>
      </c>
    </row>
    <row r="505" spans="1:2" ht="13.5">
      <c r="A505">
        <v>1187</v>
      </c>
      <c r="B505" t="s">
        <v>2308</v>
      </c>
    </row>
    <row r="506" spans="1:2" ht="13.5">
      <c r="A506">
        <v>1188</v>
      </c>
      <c r="B506" t="s">
        <v>2308</v>
      </c>
    </row>
    <row r="507" spans="1:2" ht="13.5">
      <c r="A507">
        <v>1189</v>
      </c>
      <c r="B507" t="s">
        <v>2308</v>
      </c>
    </row>
    <row r="508" spans="1:2" ht="13.5">
      <c r="A508">
        <v>1190</v>
      </c>
      <c r="B508" t="s">
        <v>2308</v>
      </c>
    </row>
    <row r="509" spans="1:2" ht="13.5">
      <c r="A509">
        <v>1196</v>
      </c>
      <c r="B509" t="s">
        <v>2308</v>
      </c>
    </row>
    <row r="510" spans="1:5" ht="13.5">
      <c r="A510">
        <v>1197</v>
      </c>
      <c r="B510" t="s">
        <v>1938</v>
      </c>
      <c r="C510" t="s">
        <v>1939</v>
      </c>
      <c r="D510">
        <v>1</v>
      </c>
      <c r="E510" s="102">
        <v>37351</v>
      </c>
    </row>
    <row r="511" spans="1:5" ht="13.5">
      <c r="A511">
        <v>1198</v>
      </c>
      <c r="B511" t="s">
        <v>1940</v>
      </c>
      <c r="C511" t="s">
        <v>1941</v>
      </c>
      <c r="D511">
        <v>1</v>
      </c>
      <c r="E511" s="102">
        <v>37530</v>
      </c>
    </row>
    <row r="512" spans="1:5" ht="13.5">
      <c r="A512">
        <v>1199</v>
      </c>
      <c r="B512" t="s">
        <v>1942</v>
      </c>
      <c r="C512" t="s">
        <v>1943</v>
      </c>
      <c r="D512">
        <v>1</v>
      </c>
      <c r="E512" s="102">
        <v>37712</v>
      </c>
    </row>
    <row r="513" spans="1:5" ht="13.5">
      <c r="A513">
        <v>1206</v>
      </c>
      <c r="B513" t="s">
        <v>1972</v>
      </c>
      <c r="C513" t="s">
        <v>280</v>
      </c>
      <c r="D513">
        <v>1</v>
      </c>
      <c r="E513" s="102">
        <v>37415</v>
      </c>
    </row>
    <row r="514" spans="1:5" ht="13.5">
      <c r="A514">
        <v>1209</v>
      </c>
      <c r="B514" t="s">
        <v>1974</v>
      </c>
      <c r="C514" t="s">
        <v>281</v>
      </c>
      <c r="D514">
        <v>2</v>
      </c>
      <c r="E514" s="102">
        <v>37014</v>
      </c>
    </row>
    <row r="515" spans="1:5" ht="13.5">
      <c r="A515">
        <v>1210</v>
      </c>
      <c r="B515" t="s">
        <v>1973</v>
      </c>
      <c r="C515" t="s">
        <v>282</v>
      </c>
      <c r="D515">
        <v>1</v>
      </c>
      <c r="E515" s="102">
        <v>37446</v>
      </c>
    </row>
    <row r="516" spans="1:5" ht="13.5">
      <c r="A516">
        <v>1211</v>
      </c>
      <c r="B516" t="s">
        <v>2100</v>
      </c>
      <c r="C516" t="s">
        <v>2101</v>
      </c>
      <c r="D516">
        <v>2</v>
      </c>
      <c r="E516" s="102">
        <v>37243</v>
      </c>
    </row>
    <row r="517" spans="1:2" ht="13.5">
      <c r="A517">
        <v>1215</v>
      </c>
      <c r="B517" t="s">
        <v>2308</v>
      </c>
    </row>
    <row r="518" spans="1:2" ht="13.5">
      <c r="A518">
        <v>1216</v>
      </c>
      <c r="B518" t="s">
        <v>2308</v>
      </c>
    </row>
    <row r="519" spans="1:2" ht="13.5">
      <c r="A519">
        <v>1217</v>
      </c>
      <c r="B519" t="s">
        <v>2308</v>
      </c>
    </row>
    <row r="520" spans="1:2" ht="13.5">
      <c r="A520">
        <v>1218</v>
      </c>
      <c r="B520" t="s">
        <v>2308</v>
      </c>
    </row>
    <row r="521" spans="1:5" ht="13.5">
      <c r="A521">
        <v>1225</v>
      </c>
      <c r="B521" t="s">
        <v>2098</v>
      </c>
      <c r="C521" t="s">
        <v>2099</v>
      </c>
      <c r="D521">
        <v>2</v>
      </c>
      <c r="E521" s="102">
        <v>37295</v>
      </c>
    </row>
    <row r="522" spans="1:5" ht="13.5">
      <c r="A522">
        <v>1227</v>
      </c>
      <c r="B522" t="s">
        <v>1644</v>
      </c>
      <c r="C522" t="s">
        <v>1645</v>
      </c>
      <c r="D522">
        <v>2</v>
      </c>
      <c r="E522" s="102">
        <v>37184</v>
      </c>
    </row>
    <row r="523" spans="1:5" ht="13.5">
      <c r="A523">
        <v>1228</v>
      </c>
      <c r="B523" t="s">
        <v>1646</v>
      </c>
      <c r="C523" t="s">
        <v>1647</v>
      </c>
      <c r="D523">
        <v>1</v>
      </c>
      <c r="E523" s="102">
        <v>37649</v>
      </c>
    </row>
    <row r="524" spans="1:5" ht="13.5">
      <c r="A524">
        <v>1229</v>
      </c>
      <c r="B524" t="s">
        <v>270</v>
      </c>
      <c r="C524" t="s">
        <v>1648</v>
      </c>
      <c r="D524">
        <v>1</v>
      </c>
      <c r="E524" s="102">
        <v>37444</v>
      </c>
    </row>
    <row r="525" spans="1:2" ht="13.5">
      <c r="A525">
        <v>1232</v>
      </c>
      <c r="B525" t="s">
        <v>2308</v>
      </c>
    </row>
    <row r="526" spans="1:2" ht="13.5">
      <c r="A526">
        <v>1233</v>
      </c>
      <c r="B526" t="s">
        <v>2308</v>
      </c>
    </row>
    <row r="527" spans="1:5" ht="13.5">
      <c r="A527">
        <v>1236</v>
      </c>
      <c r="B527" t="s">
        <v>2137</v>
      </c>
      <c r="C527" t="s">
        <v>2138</v>
      </c>
      <c r="D527">
        <v>2</v>
      </c>
      <c r="E527" s="102">
        <v>37219</v>
      </c>
    </row>
    <row r="528" spans="1:5" ht="13.5">
      <c r="A528">
        <v>1239</v>
      </c>
      <c r="B528" t="s">
        <v>2139</v>
      </c>
      <c r="C528" t="s">
        <v>2140</v>
      </c>
      <c r="D528">
        <v>1</v>
      </c>
      <c r="E528" s="102">
        <v>37614</v>
      </c>
    </row>
    <row r="529" spans="1:5" ht="13.5">
      <c r="A529">
        <v>1241</v>
      </c>
      <c r="B529" t="s">
        <v>271</v>
      </c>
      <c r="C529" t="s">
        <v>1851</v>
      </c>
      <c r="D529">
        <v>2</v>
      </c>
      <c r="E529" s="102">
        <v>37271</v>
      </c>
    </row>
    <row r="530" spans="1:5" ht="13.5">
      <c r="A530">
        <v>1242</v>
      </c>
      <c r="B530" t="s">
        <v>272</v>
      </c>
      <c r="C530" t="s">
        <v>1850</v>
      </c>
      <c r="D530">
        <v>2</v>
      </c>
      <c r="E530" s="102">
        <v>37339</v>
      </c>
    </row>
    <row r="531" spans="1:2" ht="13.5">
      <c r="A531">
        <v>1267</v>
      </c>
      <c r="B531" t="s">
        <v>2308</v>
      </c>
    </row>
    <row r="532" spans="1:2" ht="13.5">
      <c r="A532">
        <v>1268</v>
      </c>
      <c r="B532" t="s">
        <v>2308</v>
      </c>
    </row>
    <row r="533" spans="1:5" ht="13.5">
      <c r="A533">
        <v>1276</v>
      </c>
      <c r="B533" t="s">
        <v>1896</v>
      </c>
      <c r="C533" t="s">
        <v>1897</v>
      </c>
      <c r="D533">
        <v>1</v>
      </c>
      <c r="E533" s="102">
        <v>37609</v>
      </c>
    </row>
    <row r="534" spans="1:5" ht="13.5">
      <c r="A534">
        <v>1277</v>
      </c>
      <c r="B534" t="s">
        <v>1900</v>
      </c>
      <c r="C534" t="s">
        <v>1901</v>
      </c>
      <c r="D534">
        <v>1</v>
      </c>
      <c r="E534" s="102">
        <v>37432</v>
      </c>
    </row>
    <row r="535" spans="1:5" ht="13.5">
      <c r="A535">
        <v>1278</v>
      </c>
      <c r="B535" t="s">
        <v>1904</v>
      </c>
      <c r="C535" t="s">
        <v>1905</v>
      </c>
      <c r="D535">
        <v>1</v>
      </c>
      <c r="E535" s="102">
        <v>37429</v>
      </c>
    </row>
    <row r="536" spans="1:2" ht="13.5">
      <c r="A536">
        <v>1283</v>
      </c>
      <c r="B536" t="s">
        <v>2308</v>
      </c>
    </row>
    <row r="537" spans="1:5" ht="13.5">
      <c r="A537">
        <v>1286</v>
      </c>
      <c r="B537" t="s">
        <v>2096</v>
      </c>
      <c r="C537" t="s">
        <v>2097</v>
      </c>
      <c r="D537">
        <v>1</v>
      </c>
      <c r="E537" s="102">
        <v>37548</v>
      </c>
    </row>
    <row r="538" spans="1:5" ht="13.5">
      <c r="A538">
        <v>1296</v>
      </c>
      <c r="B538" t="s">
        <v>2015</v>
      </c>
      <c r="C538" t="s">
        <v>2016</v>
      </c>
      <c r="D538">
        <v>2</v>
      </c>
      <c r="E538" s="102">
        <v>37239</v>
      </c>
    </row>
    <row r="539" spans="1:2" ht="13.5">
      <c r="A539">
        <v>1306</v>
      </c>
      <c r="B539" t="s">
        <v>2308</v>
      </c>
    </row>
    <row r="540" spans="1:2" ht="13.5">
      <c r="A540">
        <v>1307</v>
      </c>
      <c r="B540" t="s">
        <v>2308</v>
      </c>
    </row>
    <row r="541" spans="1:2" ht="13.5">
      <c r="A541">
        <v>1308</v>
      </c>
      <c r="B541" t="s">
        <v>2308</v>
      </c>
    </row>
    <row r="542" spans="1:5" ht="13.5">
      <c r="A542">
        <v>1309</v>
      </c>
      <c r="B542" t="s">
        <v>273</v>
      </c>
      <c r="C542" t="s">
        <v>2102</v>
      </c>
      <c r="D542">
        <v>2</v>
      </c>
      <c r="E542" s="102">
        <v>37061</v>
      </c>
    </row>
    <row r="543" spans="1:5" ht="13.5">
      <c r="A543">
        <v>1310</v>
      </c>
      <c r="B543" t="s">
        <v>274</v>
      </c>
      <c r="C543" t="s">
        <v>2103</v>
      </c>
      <c r="D543">
        <v>2</v>
      </c>
      <c r="E543" s="102">
        <v>37252</v>
      </c>
    </row>
    <row r="544" spans="1:5" ht="13.5">
      <c r="A544">
        <v>1311</v>
      </c>
      <c r="B544" t="s">
        <v>275</v>
      </c>
      <c r="C544" t="s">
        <v>2104</v>
      </c>
      <c r="D544">
        <v>2</v>
      </c>
      <c r="E544" s="102">
        <v>37062</v>
      </c>
    </row>
    <row r="545" spans="1:5" ht="13.5">
      <c r="A545">
        <v>1312</v>
      </c>
      <c r="B545" t="s">
        <v>276</v>
      </c>
      <c r="C545" t="s">
        <v>2105</v>
      </c>
      <c r="D545">
        <v>2</v>
      </c>
      <c r="E545" s="102">
        <v>37303</v>
      </c>
    </row>
    <row r="546" spans="1:5" ht="13.5">
      <c r="A546">
        <v>1326</v>
      </c>
      <c r="B546" t="s">
        <v>1959</v>
      </c>
      <c r="C546" t="s">
        <v>1960</v>
      </c>
      <c r="D546">
        <v>1</v>
      </c>
      <c r="E546" s="102">
        <v>37357</v>
      </c>
    </row>
    <row r="547" spans="1:5" ht="13.5">
      <c r="A547">
        <v>1327</v>
      </c>
      <c r="B547" t="s">
        <v>1961</v>
      </c>
      <c r="C547" t="s">
        <v>1962</v>
      </c>
      <c r="D547">
        <v>1</v>
      </c>
      <c r="E547" s="102">
        <v>37432</v>
      </c>
    </row>
    <row r="548" spans="1:5" ht="13.5">
      <c r="A548">
        <v>1328</v>
      </c>
      <c r="B548" t="s">
        <v>1963</v>
      </c>
      <c r="C548" t="s">
        <v>1964</v>
      </c>
      <c r="D548">
        <v>1</v>
      </c>
      <c r="E548" s="102">
        <v>37504</v>
      </c>
    </row>
    <row r="549" spans="1:5" ht="13.5">
      <c r="A549">
        <v>1329</v>
      </c>
      <c r="B549" t="s">
        <v>1965</v>
      </c>
      <c r="C549" t="s">
        <v>1966</v>
      </c>
      <c r="D549">
        <v>1</v>
      </c>
      <c r="E549" s="102">
        <v>37358</v>
      </c>
    </row>
    <row r="550" spans="1:2" ht="13.5">
      <c r="A550">
        <v>1331</v>
      </c>
      <c r="B550" t="s">
        <v>2308</v>
      </c>
    </row>
    <row r="551" spans="1:2" ht="13.5">
      <c r="A551">
        <v>1332</v>
      </c>
      <c r="B551" t="s">
        <v>2308</v>
      </c>
    </row>
    <row r="552" spans="1:5" ht="13.5">
      <c r="A552">
        <v>1336</v>
      </c>
      <c r="B552" t="s">
        <v>277</v>
      </c>
      <c r="C552" t="s">
        <v>2268</v>
      </c>
      <c r="D552">
        <v>1</v>
      </c>
      <c r="E552" s="102">
        <v>37572</v>
      </c>
    </row>
    <row r="553" spans="1:5" ht="13.5">
      <c r="A553">
        <v>1337</v>
      </c>
      <c r="B553" t="s">
        <v>278</v>
      </c>
      <c r="C553" t="s">
        <v>2269</v>
      </c>
      <c r="D553">
        <v>1</v>
      </c>
      <c r="E553" s="102">
        <v>37390</v>
      </c>
    </row>
    <row r="554" spans="1:5" ht="13.5">
      <c r="A554">
        <v>1338</v>
      </c>
      <c r="B554" t="s">
        <v>2270</v>
      </c>
      <c r="C554" t="s">
        <v>2271</v>
      </c>
      <c r="D554">
        <v>1</v>
      </c>
      <c r="E554" s="102">
        <v>37510</v>
      </c>
    </row>
    <row r="555" spans="1:5" ht="13.5">
      <c r="A555">
        <v>1339</v>
      </c>
      <c r="B555" t="s">
        <v>279</v>
      </c>
      <c r="C555" t="s">
        <v>2272</v>
      </c>
      <c r="D555">
        <v>1</v>
      </c>
      <c r="E555" s="102">
        <v>37604</v>
      </c>
    </row>
    <row r="556" spans="1:2" ht="13.5">
      <c r="A556">
        <v>2006</v>
      </c>
      <c r="B556" t="s">
        <v>2308</v>
      </c>
    </row>
    <row r="557" spans="1:2" ht="13.5">
      <c r="A557">
        <v>2007</v>
      </c>
      <c r="B557" t="s">
        <v>2308</v>
      </c>
    </row>
    <row r="558" spans="1:2" ht="13.5">
      <c r="A558">
        <v>2008</v>
      </c>
      <c r="B558" t="s">
        <v>2308</v>
      </c>
    </row>
    <row r="559" spans="1:5" ht="13.5">
      <c r="A559">
        <v>2009</v>
      </c>
      <c r="B559" t="s">
        <v>2306</v>
      </c>
      <c r="C559" t="s">
        <v>2307</v>
      </c>
      <c r="D559">
        <v>2</v>
      </c>
      <c r="E559" s="102">
        <v>37015</v>
      </c>
    </row>
    <row r="560" spans="1:2" ht="13.5">
      <c r="A560">
        <v>2010</v>
      </c>
      <c r="B560" t="s">
        <v>2308</v>
      </c>
    </row>
    <row r="561" spans="1:5" ht="13.5">
      <c r="A561">
        <v>2029</v>
      </c>
      <c r="B561" t="s">
        <v>1626</v>
      </c>
      <c r="C561" t="s">
        <v>1627</v>
      </c>
      <c r="D561">
        <v>1</v>
      </c>
      <c r="E561" s="102">
        <v>37508</v>
      </c>
    </row>
    <row r="562" spans="1:5" ht="13.5">
      <c r="A562">
        <v>2030</v>
      </c>
      <c r="B562" t="s">
        <v>1628</v>
      </c>
      <c r="C562" t="s">
        <v>1629</v>
      </c>
      <c r="D562">
        <v>2</v>
      </c>
      <c r="E562" s="102">
        <v>37032</v>
      </c>
    </row>
    <row r="563" spans="1:5" ht="13.5">
      <c r="A563">
        <v>2031</v>
      </c>
      <c r="B563" t="s">
        <v>1673</v>
      </c>
      <c r="C563" t="s">
        <v>1674</v>
      </c>
      <c r="D563">
        <v>2</v>
      </c>
      <c r="E563" s="102">
        <v>37201</v>
      </c>
    </row>
    <row r="564" spans="1:5" ht="13.5">
      <c r="A564">
        <v>2032</v>
      </c>
      <c r="B564" t="s">
        <v>1675</v>
      </c>
      <c r="C564" t="s">
        <v>1676</v>
      </c>
      <c r="D564">
        <v>1</v>
      </c>
      <c r="E564" s="102">
        <v>37711</v>
      </c>
    </row>
    <row r="565" spans="1:2" ht="13.5">
      <c r="A565">
        <v>2042</v>
      </c>
      <c r="B565" t="s">
        <v>2308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2009-07-03T05:45:01Z</cp:lastPrinted>
  <dcterms:created xsi:type="dcterms:W3CDTF">2002-06-02T12:37:11Z</dcterms:created>
  <dcterms:modified xsi:type="dcterms:W3CDTF">2018-07-12T02:34:31Z</dcterms:modified>
  <cp:category/>
  <cp:version/>
  <cp:contentType/>
  <cp:contentStatus/>
</cp:coreProperties>
</file>