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25" windowWidth="6240" windowHeight="7665" activeTab="1"/>
  </bookViews>
  <sheets>
    <sheet name="学校一覧" sheetId="1" r:id="rId1"/>
    <sheet name="所属データ" sheetId="2" r:id="rId2"/>
    <sheet name="男子" sheetId="3" r:id="rId3"/>
    <sheet name="女子" sheetId="4" r:id="rId4"/>
  </sheets>
  <definedNames>
    <definedName name="CRITERIA" localSheetId="1">'所属データ'!#REF!</definedName>
    <definedName name="EXTRACT" localSheetId="1">'所属データ'!#REF!</definedName>
    <definedName name="_xlnm.Print_Area" localSheetId="1">'所属データ'!$B$1:$G$18</definedName>
    <definedName name="_xlnm.Print_Area" localSheetId="3">'女子'!$A$1:$J$50</definedName>
    <definedName name="_xlnm.Print_Area" localSheetId="2">'男子'!$A$1:$J$50</definedName>
    <definedName name="学校データ">'学校一覧'!$A$2:$F$623</definedName>
    <definedName name="女子">'女子'!$C$55:$E$67</definedName>
    <definedName name="男子">'男子'!$C$54:$E$69</definedName>
    <definedName name="男子種目">'男子'!#REF!</definedName>
    <definedName name="男種目" localSheetId="3">'男子'!$B$55:$D$72</definedName>
    <definedName name="中１・１００ｍ">'男子'!$C$54:$E$69</definedName>
  </definedNames>
  <calcPr fullCalcOnLoad="1"/>
</workbook>
</file>

<file path=xl/sharedStrings.xml><?xml version="1.0" encoding="utf-8"?>
<sst xmlns="http://schemas.openxmlformats.org/spreadsheetml/2006/main" count="3396" uniqueCount="3153">
  <si>
    <t>0969-33-0281</t>
  </si>
  <si>
    <t>〒863-2806</t>
  </si>
  <si>
    <t>天草市天草町福連木3505-1</t>
  </si>
  <si>
    <t>0969-45-0043</t>
  </si>
  <si>
    <t>0969-27-4033</t>
  </si>
  <si>
    <t>〒863-2803</t>
  </si>
  <si>
    <t>天草市天草町下田北1489</t>
  </si>
  <si>
    <t>0969-42-3153</t>
  </si>
  <si>
    <t>〒863-2802</t>
  </si>
  <si>
    <t>天草市天草町下田南737-1</t>
  </si>
  <si>
    <t>0969-42-3154</t>
  </si>
  <si>
    <t>0969-42-3164</t>
  </si>
  <si>
    <t>天草市天草町高浜南2714</t>
  </si>
  <si>
    <t>0969-42-1101</t>
  </si>
  <si>
    <t>0969-42-1102</t>
  </si>
  <si>
    <t>〒863-2801</t>
  </si>
  <si>
    <t>天草市天草町大江528</t>
  </si>
  <si>
    <t>0969-42-5336</t>
  </si>
  <si>
    <t>0969-42-5337</t>
  </si>
  <si>
    <t>〒863-1204</t>
  </si>
  <si>
    <t>天草市河浦町崎津1781</t>
  </si>
  <si>
    <t>0969-79-0004</t>
  </si>
  <si>
    <t>0969-79-0009</t>
  </si>
  <si>
    <t>天草市河浦町河浦4932-2</t>
  </si>
  <si>
    <t>0969-76-0012</t>
  </si>
  <si>
    <t>0969-76-0052</t>
  </si>
  <si>
    <t>〒863-1214</t>
  </si>
  <si>
    <t>天草市河浦町久留217-2</t>
  </si>
  <si>
    <t>0969-76-1326</t>
  </si>
  <si>
    <t>〒863-1216</t>
  </si>
  <si>
    <t>天草市河浦町新合2008-4</t>
  </si>
  <si>
    <t>0969-77-0120</t>
  </si>
  <si>
    <t>0969-77-0124</t>
  </si>
  <si>
    <t>〒863-1212</t>
  </si>
  <si>
    <t>天草市河浦町宮野河内1158-3</t>
  </si>
  <si>
    <t>0969-78-0006</t>
  </si>
  <si>
    <t>0969-78-0008</t>
  </si>
  <si>
    <t>天草市志柿町6348</t>
  </si>
  <si>
    <t>0969-23-4023</t>
  </si>
  <si>
    <t>0969-24-1472</t>
  </si>
  <si>
    <t>〒861-7311</t>
  </si>
  <si>
    <t>天草市有明町上津浦551</t>
  </si>
  <si>
    <t>0969-53-0511</t>
  </si>
  <si>
    <t>0969-53-0514</t>
  </si>
  <si>
    <t>〒861-7203</t>
  </si>
  <si>
    <t>天草市有明町大浦533-1</t>
  </si>
  <si>
    <t>0969-54-0304</t>
  </si>
  <si>
    <t>0969-54-0382</t>
  </si>
  <si>
    <t>天草市新和町小宮地620</t>
  </si>
  <si>
    <t>0969-46-2011</t>
  </si>
  <si>
    <t>〒866-0313</t>
  </si>
  <si>
    <t>天草市御所浦町御所浦3527-5</t>
  </si>
  <si>
    <t>0969-67-3009</t>
  </si>
  <si>
    <t>0969-63-9113</t>
  </si>
  <si>
    <t>天草郡苓北町坂瀬川83</t>
  </si>
  <si>
    <t>0969-37-0501</t>
  </si>
  <si>
    <t>0969-37-0515</t>
  </si>
  <si>
    <t>天草郡苓北町志岐410</t>
  </si>
  <si>
    <t>0969-35-0014</t>
  </si>
  <si>
    <t>0969-35-0328</t>
  </si>
  <si>
    <t>〒863-2507</t>
  </si>
  <si>
    <t>天草郡苓北町富岡2480</t>
  </si>
  <si>
    <t>0969-35-0039</t>
  </si>
  <si>
    <t>0969-35-0196</t>
  </si>
  <si>
    <t>0969-36-0025</t>
  </si>
  <si>
    <t>0969-36-0027</t>
  </si>
  <si>
    <t>郵 便 番 号</t>
  </si>
  <si>
    <t>熊本市出仲間6丁目4-1</t>
  </si>
  <si>
    <t>熊本市上高橋１丁目4-1</t>
  </si>
  <si>
    <t>〒861-8041</t>
  </si>
  <si>
    <t>〒861-8010</t>
  </si>
  <si>
    <t>〒861-8003</t>
  </si>
  <si>
    <t>〒861-8075</t>
  </si>
  <si>
    <t>〒861-8039</t>
  </si>
  <si>
    <t>〒861-8006</t>
  </si>
  <si>
    <t>荒尾市本井手700</t>
  </si>
  <si>
    <t>0968-72-4210</t>
  </si>
  <si>
    <t>玉名市天水町小天7032</t>
  </si>
  <si>
    <t>菊池市泗水町豊水3490</t>
  </si>
  <si>
    <t>菊池市旭志小原224</t>
  </si>
  <si>
    <t>阿蘇市黒川1266</t>
  </si>
  <si>
    <t>阿蘇郡小国町宮原200</t>
  </si>
  <si>
    <t>阿蘇郡産山村山鹿477</t>
  </si>
  <si>
    <t>阿蘇郡高森町高森1955</t>
  </si>
  <si>
    <t>阿蘇郡高森町野尻1912</t>
  </si>
  <si>
    <t>阿蘇郡西原村小森3251</t>
  </si>
  <si>
    <t>阿蘇郡南阿蘇村吉田2301</t>
  </si>
  <si>
    <t>阿蘇郡南阿蘇村河陰5265</t>
  </si>
  <si>
    <t>阿蘇郡南阿蘇村河陽3645</t>
  </si>
  <si>
    <t>上益城郡山都町大平410</t>
  </si>
  <si>
    <t>上益城郡山都町今450-1</t>
  </si>
  <si>
    <t>上益城郡山都町城平527</t>
  </si>
  <si>
    <t>八代市北の丸町1-29</t>
  </si>
  <si>
    <t>八代市千丁町古閑出2493-1</t>
  </si>
  <si>
    <t>葦北郡芦北町田浦760</t>
  </si>
  <si>
    <t>葦北郡芦北町花岡496-2</t>
  </si>
  <si>
    <t>0966-82-2150</t>
  </si>
  <si>
    <t>葦北郡芦北町湯浦369</t>
  </si>
  <si>
    <t>0966-86-1919</t>
  </si>
  <si>
    <t>葦北郡津奈木町岩城425</t>
  </si>
  <si>
    <t>0966-22-5217</t>
  </si>
  <si>
    <t>球磨郡五木村丙池の鶴    777-1</t>
  </si>
  <si>
    <t>上天草市大矢野町維和1757</t>
  </si>
  <si>
    <t>0969-56-1477</t>
  </si>
  <si>
    <t>上天草市松島町合津2649</t>
  </si>
  <si>
    <t>0969-62-0208</t>
  </si>
  <si>
    <t>天草市御所浦町御所浦3215-2</t>
  </si>
  <si>
    <t>天草市御所浦町横浦537</t>
  </si>
  <si>
    <t>天草市倉岳町棚底2691-1</t>
  </si>
  <si>
    <t>0969-64-3395</t>
  </si>
  <si>
    <t>天草市栖本町湯船原690-4</t>
  </si>
  <si>
    <t>天草市五和町御領9608-1</t>
  </si>
  <si>
    <t>0969-37-4055</t>
  </si>
  <si>
    <t>天草市天草町高浜南488-1</t>
  </si>
  <si>
    <t>0969-36-0141</t>
  </si>
  <si>
    <t>096-364-8176</t>
  </si>
  <si>
    <t>出水中</t>
  </si>
  <si>
    <t>白川中</t>
  </si>
  <si>
    <t>藤園中</t>
  </si>
  <si>
    <t>花陵中</t>
  </si>
  <si>
    <t>城南中</t>
  </si>
  <si>
    <t>京陵中</t>
  </si>
  <si>
    <t>江南中</t>
  </si>
  <si>
    <t>江原中</t>
  </si>
  <si>
    <t>竜南中</t>
  </si>
  <si>
    <t>桜山中</t>
  </si>
  <si>
    <t>西山中</t>
  </si>
  <si>
    <t>湖東中</t>
  </si>
  <si>
    <t>託麻中</t>
  </si>
  <si>
    <t>三和中</t>
  </si>
  <si>
    <t>城西中</t>
  </si>
  <si>
    <t>帯山中</t>
  </si>
  <si>
    <t>錦ヶ丘中</t>
  </si>
  <si>
    <t>東野中</t>
  </si>
  <si>
    <t>西原中</t>
  </si>
  <si>
    <t>芳野中</t>
  </si>
  <si>
    <t>河内中</t>
  </si>
  <si>
    <t>飽田中</t>
  </si>
  <si>
    <t>天明中</t>
  </si>
  <si>
    <t>二岡中</t>
  </si>
  <si>
    <t>北部中</t>
  </si>
  <si>
    <t>東部中</t>
  </si>
  <si>
    <t>楠中</t>
  </si>
  <si>
    <t>武蔵中</t>
  </si>
  <si>
    <t>東町中</t>
  </si>
  <si>
    <t>出水南中</t>
  </si>
  <si>
    <t>清水中</t>
  </si>
  <si>
    <t>井芹中</t>
  </si>
  <si>
    <t>長嶺中</t>
  </si>
  <si>
    <t>力合中</t>
  </si>
  <si>
    <t>龍田中</t>
  </si>
  <si>
    <t>日吉中</t>
  </si>
  <si>
    <t>桜木中</t>
  </si>
  <si>
    <t>鶴城中</t>
  </si>
  <si>
    <t>住吉中</t>
  </si>
  <si>
    <t>網田中</t>
  </si>
  <si>
    <t>三角中</t>
  </si>
  <si>
    <t>不知火中</t>
  </si>
  <si>
    <t>小川中</t>
  </si>
  <si>
    <t>豊野中</t>
  </si>
  <si>
    <t>松橋中</t>
  </si>
  <si>
    <t>富合中</t>
  </si>
  <si>
    <t>中央中</t>
  </si>
  <si>
    <t>砥用中</t>
  </si>
  <si>
    <t>荒尾三中</t>
  </si>
  <si>
    <t>荒尾四中</t>
  </si>
  <si>
    <t>荒尾五中</t>
  </si>
  <si>
    <t>玉名中</t>
  </si>
  <si>
    <t>有明中</t>
  </si>
  <si>
    <t>玉南中</t>
  </si>
  <si>
    <t>玉陵中</t>
  </si>
  <si>
    <t>天水中</t>
  </si>
  <si>
    <t>岱明中</t>
  </si>
  <si>
    <t>玉東中</t>
  </si>
  <si>
    <t>南関中</t>
  </si>
  <si>
    <t>腹栄中</t>
  </si>
  <si>
    <t>長洲中</t>
  </si>
  <si>
    <t>菊水中</t>
  </si>
  <si>
    <t>三加和中</t>
  </si>
  <si>
    <t>山鹿中</t>
  </si>
  <si>
    <t>米野岳中</t>
  </si>
  <si>
    <t>菊鹿中</t>
  </si>
  <si>
    <t>鹿本中</t>
  </si>
  <si>
    <t>鹿北中</t>
  </si>
  <si>
    <t>鹿南中</t>
  </si>
  <si>
    <t>五霊中</t>
  </si>
  <si>
    <t>植木北中</t>
  </si>
  <si>
    <t>菊池北中</t>
  </si>
  <si>
    <t>菊池南中</t>
  </si>
  <si>
    <t>泗水中</t>
  </si>
  <si>
    <t>七城中</t>
  </si>
  <si>
    <t>旭志中</t>
  </si>
  <si>
    <t>合志中</t>
  </si>
  <si>
    <t>西合志中</t>
  </si>
  <si>
    <t>西合志南中</t>
  </si>
  <si>
    <t>大津中</t>
  </si>
  <si>
    <t>大津北中</t>
  </si>
  <si>
    <t>菊陽中</t>
  </si>
  <si>
    <t>武蔵ヶ丘中</t>
  </si>
  <si>
    <t>一の宮中</t>
  </si>
  <si>
    <t>阿蘇中</t>
  </si>
  <si>
    <t>阿蘇北中</t>
  </si>
  <si>
    <t>波野中</t>
  </si>
  <si>
    <t>南小国中</t>
  </si>
  <si>
    <t>小国中</t>
  </si>
  <si>
    <t>産山中</t>
  </si>
  <si>
    <t>高森中</t>
  </si>
  <si>
    <t>高森東中</t>
  </si>
  <si>
    <t>白水中</t>
  </si>
  <si>
    <t>久木野中</t>
  </si>
  <si>
    <t>長陽中</t>
  </si>
  <si>
    <t>御船中</t>
  </si>
  <si>
    <t>嘉島中</t>
  </si>
  <si>
    <t>木山中</t>
  </si>
  <si>
    <t>益城中</t>
  </si>
  <si>
    <t>甲佐中</t>
  </si>
  <si>
    <t>清和中</t>
  </si>
  <si>
    <t>蘇陽中</t>
  </si>
  <si>
    <t>矢部中</t>
  </si>
  <si>
    <t>袴野中</t>
  </si>
  <si>
    <t>日奈久中</t>
  </si>
  <si>
    <t>二見中</t>
  </si>
  <si>
    <t>千丁中</t>
  </si>
  <si>
    <t>泉中</t>
  </si>
  <si>
    <t>東陽中</t>
  </si>
  <si>
    <t>鏡中</t>
  </si>
  <si>
    <t>坂本中</t>
  </si>
  <si>
    <t>竜北中</t>
  </si>
  <si>
    <t>氷川中</t>
  </si>
  <si>
    <t>水俣一中</t>
  </si>
  <si>
    <t>水俣二中</t>
  </si>
  <si>
    <t>袋中</t>
  </si>
  <si>
    <t>田浦中</t>
  </si>
  <si>
    <t>佐敷中</t>
  </si>
  <si>
    <t>湯浦中</t>
  </si>
  <si>
    <t>津奈木中</t>
  </si>
  <si>
    <t>錦中</t>
  </si>
  <si>
    <t>多良木中</t>
  </si>
  <si>
    <t>湯前中</t>
  </si>
  <si>
    <t>水上中</t>
  </si>
  <si>
    <t>相良中</t>
  </si>
  <si>
    <t>五木中</t>
  </si>
  <si>
    <t>山江中</t>
  </si>
  <si>
    <t>球磨中</t>
  </si>
  <si>
    <t>大矢野中</t>
  </si>
  <si>
    <t>維和中</t>
  </si>
  <si>
    <t>湯島中</t>
  </si>
  <si>
    <t>阿村中</t>
  </si>
  <si>
    <t>姫戸中</t>
  </si>
  <si>
    <t>龍ヶ岳中</t>
  </si>
  <si>
    <t>本渡中</t>
  </si>
  <si>
    <t>御所浦中</t>
  </si>
  <si>
    <t>御所浦北中</t>
  </si>
  <si>
    <t>倉岳中</t>
  </si>
  <si>
    <t>栖本中</t>
  </si>
  <si>
    <t>新和中</t>
  </si>
  <si>
    <t>本渡東中</t>
  </si>
  <si>
    <t>稜南中</t>
  </si>
  <si>
    <t>天草中</t>
  </si>
  <si>
    <t>河浦中</t>
  </si>
  <si>
    <t>牛深中</t>
  </si>
  <si>
    <t>牛深東中</t>
  </si>
  <si>
    <t>坂瀬川中</t>
  </si>
  <si>
    <t>苓北中</t>
  </si>
  <si>
    <t>都呂々中</t>
  </si>
  <si>
    <t>九州学院中</t>
  </si>
  <si>
    <t>尚絅中</t>
  </si>
  <si>
    <t>ルーテル学院中</t>
  </si>
  <si>
    <t>熊本信愛女学院中</t>
  </si>
  <si>
    <t>真和中</t>
  </si>
  <si>
    <t>熊本マリスト学園中</t>
  </si>
  <si>
    <t>文徳中</t>
  </si>
  <si>
    <t>学校名</t>
  </si>
  <si>
    <t>番号</t>
  </si>
  <si>
    <t>代陽小</t>
  </si>
  <si>
    <t>太田郷小</t>
  </si>
  <si>
    <t>植柳小</t>
  </si>
  <si>
    <t>松高小</t>
  </si>
  <si>
    <t>金剛小</t>
  </si>
  <si>
    <t>高田小</t>
  </si>
  <si>
    <t>八千把小</t>
  </si>
  <si>
    <t>浜分校小</t>
  </si>
  <si>
    <t>郡築小</t>
  </si>
  <si>
    <t>八代小</t>
  </si>
  <si>
    <t>宮地小</t>
  </si>
  <si>
    <t>宮地東小</t>
  </si>
  <si>
    <t>日奈久小</t>
  </si>
  <si>
    <t>昭和小</t>
  </si>
  <si>
    <t>二見小</t>
  </si>
  <si>
    <t>龍峯小</t>
  </si>
  <si>
    <t>鏡小</t>
  </si>
  <si>
    <t>鏡西部小</t>
  </si>
  <si>
    <t>有佐小</t>
  </si>
  <si>
    <t>文政小</t>
  </si>
  <si>
    <t>千丁小</t>
  </si>
  <si>
    <t>泉第八小</t>
  </si>
  <si>
    <t>麦島小</t>
  </si>
  <si>
    <t>八竜小</t>
  </si>
  <si>
    <t>八代一中</t>
  </si>
  <si>
    <t>八代二中</t>
  </si>
  <si>
    <t>八代三中</t>
  </si>
  <si>
    <t>八代四中</t>
  </si>
  <si>
    <t>八代五中</t>
  </si>
  <si>
    <t>八代六中</t>
  </si>
  <si>
    <t>八代七中</t>
  </si>
  <si>
    <t>八代八中</t>
  </si>
  <si>
    <t>人吉一中</t>
  </si>
  <si>
    <t>人吉二中</t>
  </si>
  <si>
    <t>人吉三中</t>
  </si>
  <si>
    <t>下益城城南中</t>
  </si>
  <si>
    <t>壺川小</t>
  </si>
  <si>
    <t>熊本市壺川1丁目4-5</t>
  </si>
  <si>
    <t>096-325-8267</t>
  </si>
  <si>
    <t>碩台小</t>
  </si>
  <si>
    <t>096-343-1178</t>
  </si>
  <si>
    <t>白川小</t>
  </si>
  <si>
    <t>096-366-4205</t>
  </si>
  <si>
    <t>城東小</t>
  </si>
  <si>
    <t>096-356-0759</t>
  </si>
  <si>
    <t>慶徳小</t>
  </si>
  <si>
    <t>096-322-0134</t>
  </si>
  <si>
    <t>一新小</t>
  </si>
  <si>
    <t>096-354-3040</t>
  </si>
  <si>
    <t>五福小</t>
  </si>
  <si>
    <t>096-356-0739</t>
  </si>
  <si>
    <t>向山小</t>
  </si>
  <si>
    <t>〒860-0821</t>
  </si>
  <si>
    <t>096-354-5495</t>
  </si>
  <si>
    <t>096-312-1575</t>
  </si>
  <si>
    <t>黒髪小</t>
  </si>
  <si>
    <t>096-343-0178</t>
  </si>
  <si>
    <t>大江小</t>
  </si>
  <si>
    <t>096-366-8947</t>
  </si>
  <si>
    <t>本荘小</t>
  </si>
  <si>
    <t>096-364-2929</t>
  </si>
  <si>
    <t>春竹小</t>
  </si>
  <si>
    <t>096-362-3315</t>
  </si>
  <si>
    <t>古町小</t>
  </si>
  <si>
    <t>096-325-7422</t>
  </si>
  <si>
    <t>春日小</t>
  </si>
  <si>
    <t>096-352-1922</t>
  </si>
  <si>
    <t>城西小</t>
  </si>
  <si>
    <t>096-325-2739</t>
  </si>
  <si>
    <t>花園小</t>
  </si>
  <si>
    <t>熊本市花園6丁目9-15</t>
  </si>
  <si>
    <t>096-355-0258</t>
  </si>
  <si>
    <t>池田小</t>
  </si>
  <si>
    <t>096-354-0218</t>
  </si>
  <si>
    <t>出水小</t>
  </si>
  <si>
    <t>096-371-1465</t>
  </si>
  <si>
    <t>白坪小</t>
  </si>
  <si>
    <t>096-354-5575</t>
  </si>
  <si>
    <t>画図小</t>
  </si>
  <si>
    <t>〒862-0960</t>
  </si>
  <si>
    <t>熊本市下江津8丁目1-6</t>
  </si>
  <si>
    <t>096-378-0710</t>
  </si>
  <si>
    <t>砂取小</t>
  </si>
  <si>
    <t>096-382-7033</t>
  </si>
  <si>
    <t>健軍小</t>
  </si>
  <si>
    <t>096-369-2004</t>
  </si>
  <si>
    <t>清水小</t>
  </si>
  <si>
    <t>096-343-4628</t>
  </si>
  <si>
    <t>日吉小</t>
  </si>
  <si>
    <t>096-325-0072</t>
  </si>
  <si>
    <t>川尻小</t>
  </si>
  <si>
    <t>096-357-9100</t>
  </si>
  <si>
    <t>尾ノ上小</t>
  </si>
  <si>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</si>
  <si>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</si>
  <si>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</si>
  <si>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</si>
  <si>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</si>
  <si>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</si>
  <si>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</si>
  <si>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</si>
  <si>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</si>
  <si>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</si>
  <si>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</si>
  <si>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</si>
  <si>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</si>
  <si>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</si>
  <si>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</si>
  <si>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</si>
  <si>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</si>
  <si>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</si>
  <si>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</si>
  <si>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</si>
  <si>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</si>
  <si>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</si>
  <si>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</si>
  <si>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</si>
  <si>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</si>
  <si>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</si>
  <si>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</si>
  <si>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</si>
  <si>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</si>
  <si>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</si>
  <si>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</si>
  <si>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</si>
  <si>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</si>
  <si>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</si>
  <si>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種目１</t>
  </si>
  <si>
    <t>参加料</t>
  </si>
  <si>
    <t>内　　　訳</t>
  </si>
  <si>
    <t>tel(携帯)</t>
  </si>
  <si>
    <t>共１００ｍＨ</t>
  </si>
  <si>
    <t>　　各氏名を入力してください。（全角漢字）　</t>
  </si>
  <si>
    <t>監督名：</t>
  </si>
  <si>
    <t>所属長名：</t>
  </si>
  <si>
    <t>リレー参加料</t>
  </si>
  <si>
    <t>中学</t>
  </si>
  <si>
    <r>
      <t xml:space="preserve">  ※メール申込とは、メールに本ファイルを添付して送信することです。お使いのメールソフトの使用方法をよく
　　お読みになって送信してください。メールの本文には発信者（学校名、担当者連絡先）を入力してください。
　　申込メール確認後、発信されたアドレスへ返信メールを送信します。（ファイル確認に１日程かかります）
　</t>
    </r>
    <r>
      <rPr>
        <b/>
        <sz val="10"/>
        <rFont val="ＭＳ Ｐゴシック"/>
        <family val="3"/>
      </rPr>
      <t>☆県職員メール(kmm.bears.ed.jp)をお使いになる場合の注意</t>
    </r>
    <r>
      <rPr>
        <sz val="10"/>
        <rFont val="ＭＳ Ｐゴシック"/>
        <family val="3"/>
      </rPr>
      <t xml:space="preserve">
　　　以下の設定でメール作成してください。
　　　　　　　</t>
    </r>
    <r>
      <rPr>
        <b/>
        <sz val="10"/>
        <rFont val="ＭＳ Ｐゴシック"/>
        <family val="3"/>
      </rPr>
      <t>本文形式→ＴＥＸＴ　　受信確認要請→チェックなし</t>
    </r>
    <r>
      <rPr>
        <sz val="10"/>
        <rFont val="ＭＳ Ｐゴシック"/>
        <family val="3"/>
      </rPr>
      <t xml:space="preserve">      
　　　ファイル添付がされているか充分確認してください。（ファイル添付ボタンのクリック忘れがあるようです）</t>
    </r>
  </si>
  <si>
    <t>入力時の注意点</t>
  </si>
  <si>
    <t>・氏名（全角）、ﾌﾘｶﾞﾅ（半角）、学年（半角）を正しく入力してください。</t>
  </si>
  <si>
    <t>・種目はリストから選択します。間違いがないようにしてください。</t>
  </si>
  <si>
    <t>・リレー種目参加者は最終列に○をリストから選択してください。</t>
  </si>
  <si>
    <t>申込方法</t>
  </si>
  <si>
    <t>・最高記録（未公認可）がある場合は必ず入力してください。入力がないと正しくプログラム編成されないことがあります。（コンピュータによる編成作業の為）</t>
  </si>
  <si>
    <t>・本ファイルをメールに添付し、下記アドレスに送信してください。</t>
  </si>
  <si>
    <t>所属種別：</t>
  </si>
  <si>
    <t>※所属種別で参加料の算出をします。</t>
  </si>
  <si>
    <t>中１・１５００ｍ</t>
  </si>
  <si>
    <t>中１・１００ｍ</t>
  </si>
  <si>
    <t>中２・１００ｍ</t>
  </si>
  <si>
    <t>中２・１５００ｍ</t>
  </si>
  <si>
    <t>中３・１００ｍ</t>
  </si>
  <si>
    <t>中３・１５００ｍ</t>
  </si>
  <si>
    <t>低・１００ｍＨ</t>
  </si>
  <si>
    <t>共・２００ｍ</t>
  </si>
  <si>
    <t>共・４００ｍ</t>
  </si>
  <si>
    <t>共・８００ｍ</t>
  </si>
  <si>
    <t>共・１５００ｍ</t>
  </si>
  <si>
    <t>共・３０００ｍ</t>
  </si>
  <si>
    <t>共・１１０ｍＨ</t>
  </si>
  <si>
    <t>共・走高跳</t>
  </si>
  <si>
    <t>共・走幅跳</t>
  </si>
  <si>
    <t>共・三段跳</t>
  </si>
  <si>
    <t>共・砲丸投</t>
  </si>
  <si>
    <t>中１・８００ｍ</t>
  </si>
  <si>
    <t>中２・８００ｍ</t>
  </si>
  <si>
    <t>中３・８００ｍ</t>
  </si>
  <si>
    <t>低・８０ｍＨ</t>
  </si>
  <si>
    <t>共・走幅跳</t>
  </si>
  <si>
    <t>小学</t>
  </si>
  <si>
    <t>最高記録</t>
  </si>
  <si>
    <t>小３・１００ｍ</t>
  </si>
  <si>
    <t>小４・１００ｍ</t>
  </si>
  <si>
    <t>小５・１００ｍ</t>
  </si>
  <si>
    <t>小６・１００ｍ</t>
  </si>
  <si>
    <t>小・８００ｍ</t>
  </si>
  <si>
    <t>***</t>
  </si>
  <si>
    <t>***</t>
  </si>
  <si>
    <t>出水中学校</t>
  </si>
  <si>
    <t>白川中学校</t>
  </si>
  <si>
    <t>藤園中学校</t>
  </si>
  <si>
    <t>花陵中学校</t>
  </si>
  <si>
    <t>城南中学校</t>
  </si>
  <si>
    <t>京陵中学校</t>
  </si>
  <si>
    <t>江南中学校</t>
  </si>
  <si>
    <t>江原中学校</t>
  </si>
  <si>
    <t>竜南中学校</t>
  </si>
  <si>
    <t>桜山中学校</t>
  </si>
  <si>
    <t>西山中学校</t>
  </si>
  <si>
    <t>湖東中学校</t>
  </si>
  <si>
    <t>託麻中学校</t>
  </si>
  <si>
    <t>三和中学校</t>
  </si>
  <si>
    <t>城西中学校</t>
  </si>
  <si>
    <t>帯山中学校</t>
  </si>
  <si>
    <t>錦ヶ丘中学校</t>
  </si>
  <si>
    <t>東野中学校</t>
  </si>
  <si>
    <t>西原中学校</t>
  </si>
  <si>
    <t>二岡中学校</t>
  </si>
  <si>
    <t>東部中学校</t>
  </si>
  <si>
    <t>楠中学校</t>
  </si>
  <si>
    <t>武蔵中学校</t>
  </si>
  <si>
    <t>東町中学校</t>
  </si>
  <si>
    <t>出水南中学校</t>
  </si>
  <si>
    <t>清水中学校</t>
  </si>
  <si>
    <t>井芹中学校</t>
  </si>
  <si>
    <t>長嶺中学校</t>
  </si>
  <si>
    <t>北部中学校</t>
  </si>
  <si>
    <t>芳野中学校</t>
  </si>
  <si>
    <t>河内中学校</t>
  </si>
  <si>
    <t>飽田中学校</t>
  </si>
  <si>
    <t>天明中学校</t>
  </si>
  <si>
    <t>力合中学校</t>
  </si>
  <si>
    <t>龍田中学校</t>
  </si>
  <si>
    <t>日吉中学校</t>
  </si>
  <si>
    <t>桜木中学校</t>
  </si>
  <si>
    <t>鶴城中学校</t>
  </si>
  <si>
    <t>住吉中学校</t>
  </si>
  <si>
    <t>網田中学校</t>
  </si>
  <si>
    <t>三角中学校</t>
  </si>
  <si>
    <t>不知火中学校</t>
  </si>
  <si>
    <t>松橋中学校</t>
  </si>
  <si>
    <t>小川中学校</t>
  </si>
  <si>
    <t>豊野中学校</t>
  </si>
  <si>
    <t>下益城城南中学校</t>
  </si>
  <si>
    <t>富合中学校</t>
  </si>
  <si>
    <t>砥用中学校</t>
  </si>
  <si>
    <t>中央中学校</t>
  </si>
  <si>
    <t>荒尾第一中学校</t>
  </si>
  <si>
    <t>荒尾第二中学校</t>
  </si>
  <si>
    <t>荒尾第三中学校</t>
  </si>
  <si>
    <t>荒尾第四中学校</t>
  </si>
  <si>
    <t>荒尾第五中学校</t>
  </si>
  <si>
    <t>玉名中学校</t>
  </si>
  <si>
    <t>玉南中学校</t>
  </si>
  <si>
    <t>玉陵中学校</t>
  </si>
  <si>
    <t>岱明中学校</t>
  </si>
  <si>
    <t>天水中学校</t>
  </si>
  <si>
    <t>玉東中学校</t>
  </si>
  <si>
    <t>菊水中学校</t>
  </si>
  <si>
    <t>三加和中学校</t>
  </si>
  <si>
    <t>南関中学校</t>
  </si>
  <si>
    <t>腹栄中学校</t>
  </si>
  <si>
    <t>長洲中学校</t>
  </si>
  <si>
    <t>有明中学校</t>
  </si>
  <si>
    <t>山鹿中学校</t>
  </si>
  <si>
    <t>鹿北中学校</t>
  </si>
  <si>
    <t>菊鹿中学校</t>
  </si>
  <si>
    <t>鹿本中学校</t>
  </si>
  <si>
    <t>米野岳中学校</t>
  </si>
  <si>
    <t>鹿南中学校</t>
  </si>
  <si>
    <t>五霊中学校</t>
  </si>
  <si>
    <t>植木北中学校</t>
  </si>
  <si>
    <t>菊池北中学校</t>
  </si>
  <si>
    <t>菊池南中学校</t>
  </si>
  <si>
    <t>七城中学校</t>
  </si>
  <si>
    <t>旭志中学校</t>
  </si>
  <si>
    <t>泗水中学校</t>
  </si>
  <si>
    <t>大津中学校</t>
  </si>
  <si>
    <t>菊阿中学校</t>
  </si>
  <si>
    <t>大津北中学校</t>
  </si>
  <si>
    <t>菊陽中学校</t>
  </si>
  <si>
    <t>武蔵ヶ丘中学校</t>
  </si>
  <si>
    <t>合志中学校</t>
  </si>
  <si>
    <t>西西合志中学校</t>
  </si>
  <si>
    <t>西西合志南中学校</t>
  </si>
  <si>
    <t>一の宮中学校</t>
  </si>
  <si>
    <t>阿蘇中学校</t>
  </si>
  <si>
    <t>阿蘇北中学校</t>
  </si>
  <si>
    <t>波野中学校</t>
  </si>
  <si>
    <t>南南小国中学校</t>
  </si>
  <si>
    <t>小国中学校</t>
  </si>
  <si>
    <t>産山中学校</t>
  </si>
  <si>
    <t>高森東中学校</t>
  </si>
  <si>
    <t>高森中学校</t>
  </si>
  <si>
    <t>白水中学校</t>
  </si>
  <si>
    <t>久木野中学校</t>
  </si>
  <si>
    <t>長陽中学校</t>
  </si>
  <si>
    <t>西原中学校</t>
  </si>
  <si>
    <t>御船中学校</t>
  </si>
  <si>
    <t>七滝中学校</t>
  </si>
  <si>
    <t>嘉島中学校</t>
  </si>
  <si>
    <t>木山中学校</t>
  </si>
  <si>
    <t>益城中学校</t>
  </si>
  <si>
    <t>甲佐中学校</t>
  </si>
  <si>
    <t>矢部中学校</t>
  </si>
  <si>
    <t>清和中学校</t>
  </si>
  <si>
    <t>蘇陽中学校</t>
  </si>
  <si>
    <t>袴野中学校</t>
  </si>
  <si>
    <t>八代一中学校</t>
  </si>
  <si>
    <t>八代二中学校</t>
  </si>
  <si>
    <t>八代三中学校</t>
  </si>
  <si>
    <t>八代四中学校</t>
  </si>
  <si>
    <t>八代五中学校</t>
  </si>
  <si>
    <t>八代六中学校</t>
  </si>
  <si>
    <t>八代七中学校</t>
  </si>
  <si>
    <t>八代八中学校</t>
  </si>
  <si>
    <t>日奈久中学校</t>
  </si>
  <si>
    <t>二見中学校</t>
  </si>
  <si>
    <t>坂本中学校</t>
  </si>
  <si>
    <t>千丁中学校</t>
  </si>
  <si>
    <t>鏡中学校</t>
  </si>
  <si>
    <t>竜北中学校</t>
  </si>
  <si>
    <t>東陽中学校</t>
  </si>
  <si>
    <t>泉中学校</t>
  </si>
  <si>
    <t>氷川中学校</t>
  </si>
  <si>
    <t>水俣第一中学校</t>
  </si>
  <si>
    <t>水俣第二中学校</t>
  </si>
  <si>
    <t>水俣第三中学校</t>
  </si>
  <si>
    <t>袋中学校</t>
  </si>
  <si>
    <t>葛渡中学校</t>
  </si>
  <si>
    <t>湯出中学校</t>
  </si>
  <si>
    <t>田浦中学校</t>
  </si>
  <si>
    <t>佐敷中学校</t>
  </si>
  <si>
    <t>大野中学校</t>
  </si>
  <si>
    <t>湯浦中学校</t>
  </si>
  <si>
    <t>津奈木中学校</t>
  </si>
  <si>
    <t>人吉第一中学校</t>
  </si>
  <si>
    <t>人吉第二中学校</t>
  </si>
  <si>
    <t>人吉第三中学校</t>
  </si>
  <si>
    <t>錦町立錦中学校</t>
  </si>
  <si>
    <t>上中学校</t>
  </si>
  <si>
    <t>免田中学校</t>
  </si>
  <si>
    <t>岡原中学校</t>
  </si>
  <si>
    <t>須恵中学校</t>
  </si>
  <si>
    <t>深田中学校</t>
  </si>
  <si>
    <t>多良木中学校</t>
  </si>
  <si>
    <t>湯前中学校</t>
  </si>
  <si>
    <t>水上中学校</t>
  </si>
  <si>
    <t>相良中学校</t>
  </si>
  <si>
    <t>五木中学校</t>
  </si>
  <si>
    <t>山江中学校</t>
  </si>
  <si>
    <t>球磨中学校</t>
  </si>
  <si>
    <t>本渡中学校</t>
  </si>
  <si>
    <t>佐伊津中学校</t>
  </si>
  <si>
    <t>本町中学校</t>
  </si>
  <si>
    <t>本渡東中学校</t>
  </si>
  <si>
    <t>稜南中学校</t>
  </si>
  <si>
    <t>牛深中学校</t>
  </si>
  <si>
    <t>牛深東中学校</t>
  </si>
  <si>
    <t>大矢野中学校</t>
  </si>
  <si>
    <t>維和中学校</t>
  </si>
  <si>
    <t>湯島中学校</t>
  </si>
  <si>
    <t>阿村中学校</t>
  </si>
  <si>
    <t>今津中学校</t>
  </si>
  <si>
    <t>教良木中学校</t>
  </si>
  <si>
    <t>姫戸中学校</t>
  </si>
  <si>
    <t>龍ヶ岳中学校</t>
  </si>
  <si>
    <t>大道中学校</t>
  </si>
  <si>
    <t>有明中学校</t>
  </si>
  <si>
    <t>御所浦中学校</t>
  </si>
  <si>
    <t>御所浦北中学校</t>
  </si>
  <si>
    <t>倉岳中学校</t>
  </si>
  <si>
    <t>栖本中学校</t>
  </si>
  <si>
    <t>新和中学校</t>
  </si>
  <si>
    <t>五和東中学校</t>
  </si>
  <si>
    <t>五和西中学校</t>
  </si>
  <si>
    <t>坂瀬川中学校</t>
  </si>
  <si>
    <t>苓北中学校</t>
  </si>
  <si>
    <t>都呂々中学校</t>
  </si>
  <si>
    <t>天草中学校</t>
  </si>
  <si>
    <t>河浦中学校</t>
  </si>
  <si>
    <t>熊大部附属中学校</t>
  </si>
  <si>
    <t>九州学院中学校</t>
  </si>
  <si>
    <t>尚絅中学校</t>
  </si>
  <si>
    <t>ルーテル学院中学校</t>
  </si>
  <si>
    <t>熊本信愛女学院中学校</t>
  </si>
  <si>
    <t>真和中学校</t>
  </si>
  <si>
    <t>熊本マリスト学園中学校</t>
  </si>
  <si>
    <t>文徳中学校</t>
  </si>
  <si>
    <t>住  所</t>
  </si>
  <si>
    <t>電話番号</t>
  </si>
  <si>
    <t>ＦＡＸ番号</t>
  </si>
  <si>
    <t>〒860-0081</t>
  </si>
  <si>
    <t>熊本市京町本丁5-12</t>
  </si>
  <si>
    <t>096-355-0375</t>
  </si>
  <si>
    <t>096-355-0379</t>
  </si>
  <si>
    <t>〒862-8676</t>
  </si>
  <si>
    <t>熊本市大江5丁目2-1</t>
  </si>
  <si>
    <t>096-364-6134</t>
  </si>
  <si>
    <t>096-363-2576</t>
  </si>
  <si>
    <t>〒862-8678</t>
  </si>
  <si>
    <t>熊本市九品寺2丁目6-78</t>
  </si>
  <si>
    <t>096-363-2301</t>
  </si>
  <si>
    <t>096-371-5683</t>
  </si>
  <si>
    <t>〒860-8520</t>
  </si>
  <si>
    <t>熊本市黒髪3丁目12-16</t>
  </si>
  <si>
    <t>096-343-3246</t>
  </si>
  <si>
    <t>096-343-3455</t>
  </si>
  <si>
    <t>〒860-0847</t>
  </si>
  <si>
    <t>熊本市上林町3-18</t>
  </si>
  <si>
    <t>096-354-5355</t>
  </si>
  <si>
    <t>096-324-7292</t>
  </si>
  <si>
    <t>〒862-0976</t>
  </si>
  <si>
    <t>熊本市九品寺3丁目1-1</t>
  </si>
  <si>
    <t>096-364-8182</t>
  </si>
  <si>
    <t>〒862-0911</t>
  </si>
  <si>
    <t>熊本市健軍2丁目11-54</t>
  </si>
  <si>
    <t>096-368-2131</t>
  </si>
  <si>
    <t>096-365-7850</t>
  </si>
  <si>
    <t>〒860-0082</t>
  </si>
  <si>
    <t>熊本市池田4丁目23-1</t>
  </si>
  <si>
    <t>096-323-6677</t>
  </si>
  <si>
    <t>096-323-6690</t>
  </si>
  <si>
    <t>〒862-0941</t>
  </si>
  <si>
    <t>熊本市出水5丁目3-1</t>
  </si>
  <si>
    <t>096-371-2277</t>
  </si>
  <si>
    <t>096-371-2296</t>
  </si>
  <si>
    <t>〒862-0971</t>
  </si>
  <si>
    <t>熊本市大江3丁目1-12</t>
  </si>
  <si>
    <t>096-364-6181</t>
  </si>
  <si>
    <t>096-364-6389</t>
  </si>
  <si>
    <t>〒860-0001</t>
  </si>
  <si>
    <t>熊本市千葉城町5-2</t>
  </si>
  <si>
    <t>096-353-6417</t>
  </si>
  <si>
    <t>096-353-6421</t>
  </si>
  <si>
    <t>〒860-0054</t>
  </si>
  <si>
    <t>熊本市八島2丁目14-1</t>
  </si>
  <si>
    <t>096-354-5635</t>
  </si>
  <si>
    <t>096-351-8428</t>
  </si>
  <si>
    <t>〒861-4113</t>
  </si>
  <si>
    <t>熊本市八幡8丁目1-1</t>
  </si>
  <si>
    <t>096-357-7175</t>
  </si>
  <si>
    <t>096-358-1296</t>
  </si>
  <si>
    <t>熊本市京町本丁1-14</t>
  </si>
  <si>
    <t>096-354-1316</t>
  </si>
  <si>
    <t>096-351-5610</t>
  </si>
  <si>
    <t>〒860-0073</t>
  </si>
  <si>
    <t>熊本市島崎１丁目27-1</t>
  </si>
  <si>
    <t>096-354-0091</t>
  </si>
  <si>
    <t>096-351-1853</t>
  </si>
  <si>
    <t>〒860-0822</t>
  </si>
  <si>
    <t>熊本市本山町75</t>
  </si>
  <si>
    <t>096-325-0259</t>
  </si>
  <si>
    <t>096-351-8896</t>
  </si>
  <si>
    <t>〒860-0813</t>
  </si>
  <si>
    <t>熊本市琴平2丁目9-59</t>
  </si>
  <si>
    <t>096-372-1710</t>
  </si>
  <si>
    <t>096-372-1748</t>
  </si>
  <si>
    <t>〒860-0863</t>
  </si>
  <si>
    <t>熊本市坪井4丁目16-1</t>
  </si>
  <si>
    <t>096-343-3203</t>
  </si>
  <si>
    <t>096-343-3267</t>
  </si>
  <si>
    <t>〒860-0862</t>
  </si>
  <si>
    <t>熊本市黒髪5丁目13-1</t>
  </si>
  <si>
    <t>096-344-3828</t>
  </si>
  <si>
    <t>096-344-3896</t>
  </si>
  <si>
    <t>〒862-0909</t>
  </si>
  <si>
    <t>熊本市湖東１丁目13-1</t>
  </si>
  <si>
    <t>096-368-2118</t>
  </si>
  <si>
    <t>096-368-2218</t>
  </si>
  <si>
    <t>〒862-0963</t>
  </si>
  <si>
    <t>096-378-0338</t>
  </si>
  <si>
    <t>096-378-0536</t>
  </si>
  <si>
    <t>〒860-0048</t>
  </si>
  <si>
    <t>096-329-0518</t>
  </si>
  <si>
    <t>096-329-0803</t>
  </si>
  <si>
    <t>〒861-5284</t>
  </si>
  <si>
    <t>熊本市小島下町2093</t>
  </si>
  <si>
    <t>096-329-2792</t>
  </si>
  <si>
    <t>096-329-2817</t>
  </si>
  <si>
    <t>〒862-0924</t>
  </si>
  <si>
    <t>熊本市帯山1丁目35-32</t>
  </si>
  <si>
    <t>096-383-1288</t>
  </si>
  <si>
    <t>096-383-1349</t>
  </si>
  <si>
    <t>〒861-2106</t>
  </si>
  <si>
    <t>熊本市東野3丁目6-50</t>
  </si>
  <si>
    <t>096-369-5459</t>
  </si>
  <si>
    <t>096-369-5641</t>
  </si>
  <si>
    <t>〒862-0912</t>
  </si>
  <si>
    <t>熊本市錦ヶ丘22-1</t>
  </si>
  <si>
    <t>096-368-3166</t>
  </si>
  <si>
    <t>096-368-3739</t>
  </si>
  <si>
    <t>熊本市戸島3丁目15-2</t>
  </si>
  <si>
    <t>096-380-2155</t>
  </si>
  <si>
    <t>096-380-4197</t>
  </si>
  <si>
    <t>熊本市上南部2丁目21-1</t>
  </si>
  <si>
    <t>096-380-2053</t>
  </si>
  <si>
    <t>096-380-5712</t>
  </si>
  <si>
    <t>熊本市楠3丁目2-1</t>
  </si>
  <si>
    <t>096-338-1735</t>
  </si>
  <si>
    <t>096-338-1961</t>
  </si>
  <si>
    <t>〒862-0926</t>
  </si>
  <si>
    <t>熊本市保田窪４丁目9-1</t>
  </si>
  <si>
    <t>096-383-6124</t>
  </si>
  <si>
    <t>096-383-6125</t>
  </si>
  <si>
    <t>〒862-8001</t>
  </si>
  <si>
    <t>熊本市武蔵ヶ丘4丁目19-1</t>
  </si>
  <si>
    <t>096-338-5430</t>
  </si>
  <si>
    <t>096-338-5468</t>
  </si>
  <si>
    <t>〒862-0901</t>
  </si>
  <si>
    <t>熊本市東町4丁目15-1</t>
  </si>
  <si>
    <t>096-367-8113</t>
  </si>
  <si>
    <t>096-367-8178</t>
  </si>
  <si>
    <t>熊本市出水7丁目86-1</t>
  </si>
  <si>
    <t>096-378-6429</t>
  </si>
  <si>
    <t>096-378-6910</t>
  </si>
  <si>
    <t>熊本市清水新地2丁目3-1</t>
  </si>
  <si>
    <t>096-345-2753</t>
  </si>
  <si>
    <t>096-345-2758</t>
  </si>
  <si>
    <t>〒860-0079</t>
  </si>
  <si>
    <t>熊本市上熊本3丁目27-1</t>
  </si>
  <si>
    <t>096-359-0747</t>
  </si>
  <si>
    <t>096-359-0757</t>
  </si>
  <si>
    <t>〒861-5521</t>
  </si>
  <si>
    <t>熊本市鹿子木町1</t>
  </si>
  <si>
    <t>096-245-0002</t>
  </si>
  <si>
    <t>096-245-0543</t>
  </si>
  <si>
    <t>〒861-5343</t>
  </si>
  <si>
    <t>熊本市河内町野出1420-46</t>
  </si>
  <si>
    <t>096-277-2004</t>
  </si>
  <si>
    <t>096-277-2032</t>
  </si>
  <si>
    <t>〒861-5347</t>
  </si>
  <si>
    <t>熊本市河内町船津2470-1</t>
  </si>
  <si>
    <t>096-276-0030</t>
  </si>
  <si>
    <t>096-276-0034</t>
  </si>
  <si>
    <t>〒861-5254</t>
  </si>
  <si>
    <t>熊本市孫代町72</t>
  </si>
  <si>
    <t>096-227-0004</t>
  </si>
  <si>
    <t>096-227-0353</t>
  </si>
  <si>
    <t>〒861-4125</t>
  </si>
  <si>
    <t>熊本市奥古閑町2146-1</t>
  </si>
  <si>
    <t>096-223-0038</t>
  </si>
  <si>
    <t>096-223-0283</t>
  </si>
  <si>
    <t>熊本市長嶺南7丁目21-40</t>
  </si>
  <si>
    <t>096-368-9926</t>
  </si>
  <si>
    <t>096-368-9936</t>
  </si>
  <si>
    <t>〒861-4133</t>
  </si>
  <si>
    <t>熊本市島町5丁目8-1</t>
  </si>
  <si>
    <t>096-358-6454</t>
  </si>
  <si>
    <t>096-358-6487</t>
  </si>
  <si>
    <t>〒862-8006</t>
  </si>
  <si>
    <t>熊本市龍田7丁目8-1</t>
  </si>
  <si>
    <t>096-339-9965</t>
  </si>
  <si>
    <t>096-339-0136</t>
  </si>
  <si>
    <t>〒861-4101</t>
  </si>
  <si>
    <t>熊本市近見5丁目5-1</t>
  </si>
  <si>
    <t>096-351-6442</t>
  </si>
  <si>
    <t>096-351-6447</t>
  </si>
  <si>
    <t>〒861-2101</t>
  </si>
  <si>
    <t>熊本市桜木4丁目13-23</t>
  </si>
  <si>
    <t>096-365-1641</t>
  </si>
  <si>
    <t>096-365-1705</t>
  </si>
  <si>
    <t>〒864-0041</t>
  </si>
  <si>
    <t>荒尾市荒尾1828</t>
  </si>
  <si>
    <t>0968-62-7840</t>
  </si>
  <si>
    <t>0968-63-0191</t>
  </si>
  <si>
    <t>〒864-0002</t>
  </si>
  <si>
    <t>〒864-0012</t>
  </si>
  <si>
    <t>0968-66-0462</t>
  </si>
  <si>
    <t>0968-66-0977</t>
  </si>
  <si>
    <t>〒864-0163</t>
  </si>
  <si>
    <t>荒尾市野原1528</t>
  </si>
  <si>
    <t>0968-68-0014</t>
  </si>
  <si>
    <t>0968-68-6002</t>
  </si>
  <si>
    <t>〒864-0001</t>
  </si>
  <si>
    <t>荒尾市原万田倉懸42-34</t>
  </si>
  <si>
    <t>0968-63-0064</t>
  </si>
  <si>
    <t>0968-63-1604</t>
  </si>
  <si>
    <t>〒865-0063</t>
  </si>
  <si>
    <t>玉名市中尾380</t>
  </si>
  <si>
    <t>0968-72-4191</t>
  </si>
  <si>
    <t>〒865-0041</t>
  </si>
  <si>
    <t>玉名市伊倉北方2636</t>
  </si>
  <si>
    <t>0968-73-3171</t>
  </si>
  <si>
    <t>0968-73-3172</t>
  </si>
  <si>
    <t>〒865-0005</t>
  </si>
  <si>
    <t>玉名市玉名900</t>
  </si>
  <si>
    <t>0968-72-2597</t>
  </si>
  <si>
    <t>0968-72-2397</t>
  </si>
  <si>
    <t>〒861-5401</t>
  </si>
  <si>
    <t>0968-82-2044</t>
  </si>
  <si>
    <t>0968-82-2418</t>
  </si>
  <si>
    <t>〒865-0136</t>
  </si>
  <si>
    <t>玉名郡和水町江田4250</t>
  </si>
  <si>
    <t>0968-86-2004</t>
  </si>
  <si>
    <t>0968-75-6060</t>
  </si>
  <si>
    <t>〒861-0811</t>
  </si>
  <si>
    <t>玉名郡南関町小原2121-1</t>
  </si>
  <si>
    <t>0968-53-0005</t>
  </si>
  <si>
    <t>0968-53-0209</t>
  </si>
  <si>
    <t>〒869-0103</t>
  </si>
  <si>
    <t>玉名郡長洲町腹赤732</t>
  </si>
  <si>
    <t>0968-78-0707</t>
  </si>
  <si>
    <t>0968-78-7105</t>
  </si>
  <si>
    <t>〒869-0123</t>
  </si>
  <si>
    <t>玉名郡長洲町長洲805-1</t>
  </si>
  <si>
    <t>0968-78-0105</t>
  </si>
  <si>
    <t>0968-78-7106</t>
  </si>
  <si>
    <t>〒865-0055</t>
  </si>
  <si>
    <t>玉名市大浜町1765-8</t>
  </si>
  <si>
    <t>0968-76-0136</t>
  </si>
  <si>
    <t>0968-76-0140</t>
  </si>
  <si>
    <t>〒869-0312</t>
  </si>
  <si>
    <t>玉名郡玉東町白木59</t>
  </si>
  <si>
    <t>0968-85-2116</t>
  </si>
  <si>
    <t>0968-85-2198</t>
  </si>
  <si>
    <t>〒861-0913</t>
  </si>
  <si>
    <t>玉名郡和水町板楠1001</t>
  </si>
  <si>
    <t>0968-34-2134</t>
  </si>
  <si>
    <t>0968-34-2660</t>
  </si>
  <si>
    <t>〒869-0203</t>
  </si>
  <si>
    <t>玉名市岱明町浜田120</t>
  </si>
  <si>
    <t>0968-57-0402</t>
  </si>
  <si>
    <t>0968-57-0466</t>
  </si>
  <si>
    <t>〒861-0501</t>
  </si>
  <si>
    <t>山鹿市山鹿446</t>
  </si>
  <si>
    <t>0968-43-1185</t>
  </si>
  <si>
    <t>0968-43-5818</t>
  </si>
  <si>
    <t>〒861-0551</t>
  </si>
  <si>
    <t>山鹿市津留1190</t>
  </si>
  <si>
    <t>0968-43-1188</t>
  </si>
  <si>
    <t>0968-43-1766</t>
  </si>
  <si>
    <t>〒861-0601</t>
  </si>
  <si>
    <t>山鹿市鹿北町四丁1464</t>
  </si>
  <si>
    <t>0968-32-2019</t>
  </si>
  <si>
    <t>0968-32-3797</t>
  </si>
  <si>
    <t>〒861-0406</t>
  </si>
  <si>
    <t>山鹿市菊鹿町下内田485</t>
  </si>
  <si>
    <t>0968-48-2034</t>
  </si>
  <si>
    <t>0968-48-3194</t>
  </si>
  <si>
    <t>〒861-0331</t>
  </si>
  <si>
    <t>山鹿市鹿本町来民1267-1</t>
  </si>
  <si>
    <t>0968-46-2076</t>
  </si>
  <si>
    <t>0968-42-3040</t>
  </si>
  <si>
    <t>〒861-0561</t>
  </si>
  <si>
    <t>山鹿市鹿央町岩原1350</t>
  </si>
  <si>
    <t>0968-36-3151</t>
  </si>
  <si>
    <t>0968-36-3152</t>
  </si>
  <si>
    <t>〒861-0133</t>
  </si>
  <si>
    <t>鹿本郡植木町滴水1110</t>
  </si>
  <si>
    <t>096-272-0073</t>
  </si>
  <si>
    <t>096-272-0191</t>
  </si>
  <si>
    <t>〒861-0135</t>
  </si>
  <si>
    <t>鹿本郡植木町一木163</t>
  </si>
  <si>
    <t>096-272-0103</t>
  </si>
  <si>
    <t>096-272-0160</t>
  </si>
  <si>
    <t>〒861-0114</t>
  </si>
  <si>
    <t>鹿本郡植木町舟島455-1</t>
  </si>
  <si>
    <t>096-272-0209</t>
  </si>
  <si>
    <t>096-272-0431</t>
  </si>
  <si>
    <t>〒861-1331</t>
  </si>
  <si>
    <t>菊池市隈府1515</t>
  </si>
  <si>
    <t>0968-25-2041</t>
  </si>
  <si>
    <t>0968-25-1908</t>
  </si>
  <si>
    <t>菊池市隈府833</t>
  </si>
  <si>
    <t>0968-25-2239</t>
  </si>
  <si>
    <t>0968-25-0972</t>
  </si>
  <si>
    <t>〒861-1353</t>
  </si>
  <si>
    <t>菊池市七城町甲佐町66</t>
  </si>
  <si>
    <t>0968-25-2628</t>
  </si>
  <si>
    <t>0968-25-3130</t>
  </si>
  <si>
    <t>〒869-1204</t>
  </si>
  <si>
    <t>0968-37-2009</t>
  </si>
  <si>
    <t>0968-37-3535</t>
  </si>
  <si>
    <t>〒861-1212</t>
  </si>
  <si>
    <t>0968-38-2450</t>
  </si>
  <si>
    <t>0968-38-6560</t>
  </si>
  <si>
    <t>〒869-1233</t>
  </si>
  <si>
    <t>菊池郡大津町大津1270</t>
  </si>
  <si>
    <t>096-293-4374</t>
  </si>
  <si>
    <t>096-293-4333</t>
  </si>
  <si>
    <t>菊池郡大津町大津310</t>
  </si>
  <si>
    <t>096-294-2310</t>
  </si>
  <si>
    <t>096-294-2316</t>
  </si>
  <si>
    <t>〒869-1103</t>
  </si>
  <si>
    <t>菊池郡菊陽町久保田2563</t>
  </si>
  <si>
    <t>096-232-2004</t>
  </si>
  <si>
    <t>096-232-1218</t>
  </si>
  <si>
    <t>〒869-1101</t>
  </si>
  <si>
    <t>菊池郡菊陽町津久札3518</t>
  </si>
  <si>
    <t>096-232-4110</t>
  </si>
  <si>
    <t>096-232-4509</t>
  </si>
  <si>
    <t>〒861-1115</t>
  </si>
  <si>
    <t>合志市豊岡955</t>
  </si>
  <si>
    <t>096-248-0006</t>
  </si>
  <si>
    <t>096-249-2035</t>
  </si>
  <si>
    <t>〒861-1103</t>
  </si>
  <si>
    <t>合志市野々島4393-1</t>
  </si>
  <si>
    <t>096-242-0100</t>
  </si>
  <si>
    <t>096-242-2006</t>
  </si>
  <si>
    <t>〒861-1102</t>
  </si>
  <si>
    <t>合志市須屋2956</t>
  </si>
  <si>
    <t>096-242-3733</t>
  </si>
  <si>
    <t>096-242-3739</t>
  </si>
  <si>
    <t>〒869-2612</t>
  </si>
  <si>
    <t>阿蘇市一の宮町宮地1669-2</t>
  </si>
  <si>
    <t>0967-22-0201</t>
  </si>
  <si>
    <t>0967-22-3815</t>
  </si>
  <si>
    <t>〒869-2225</t>
  </si>
  <si>
    <t>0967-34-0010</t>
  </si>
  <si>
    <t>0967-34-2351</t>
  </si>
  <si>
    <t>〒869-2302</t>
  </si>
  <si>
    <t>阿蘇市三久保524</t>
  </si>
  <si>
    <t>0967-32-0076</t>
  </si>
  <si>
    <t>0967-32-4632</t>
  </si>
  <si>
    <t>〒869-2806</t>
  </si>
  <si>
    <t>阿蘇市波野大字波野3748</t>
  </si>
  <si>
    <t>0967-24-2031</t>
  </si>
  <si>
    <t>0967-23-0010</t>
  </si>
  <si>
    <t>〒869-2401</t>
  </si>
  <si>
    <t>阿蘇郡南小国町赤馬場1833</t>
  </si>
  <si>
    <t>0967-42-0034</t>
  </si>
  <si>
    <t>0967-42-0916</t>
  </si>
  <si>
    <t>〒869-2501</t>
  </si>
  <si>
    <t>0967-46-3225</t>
  </si>
  <si>
    <t>0967-46-3493</t>
  </si>
  <si>
    <t>〒869-2703</t>
  </si>
  <si>
    <t>0967-25-2013</t>
  </si>
  <si>
    <t>0967-25-2939</t>
  </si>
  <si>
    <t>〒869-1824</t>
  </si>
  <si>
    <t>0967-65-0023</t>
  </si>
  <si>
    <t>0967-65-0024</t>
  </si>
  <si>
    <t>〒869-1602</t>
  </si>
  <si>
    <t>0967-62-0226</t>
  </si>
  <si>
    <t>0967-62-3367</t>
  </si>
  <si>
    <t>〒869-1503</t>
  </si>
  <si>
    <t>0967-62-9440</t>
  </si>
  <si>
    <t>0967-62-9477</t>
  </si>
  <si>
    <t>〒869-1411</t>
  </si>
  <si>
    <t>0967-67-0057</t>
  </si>
  <si>
    <t>0967-63-4071</t>
  </si>
  <si>
    <t>〒869-1404</t>
  </si>
  <si>
    <t>0967-67-0030</t>
  </si>
  <si>
    <t>0967-67-2561</t>
  </si>
  <si>
    <t>〒861-2402</t>
  </si>
  <si>
    <t>096-279-2003</t>
  </si>
  <si>
    <t>096-279-4082</t>
  </si>
  <si>
    <t>〒861-3206</t>
  </si>
  <si>
    <t>上益城郡御船町辺田見55</t>
  </si>
  <si>
    <t>096-282-0002</t>
  </si>
  <si>
    <t>096-282-1591</t>
  </si>
  <si>
    <t>〒861-3322</t>
  </si>
  <si>
    <t>〒861-2244</t>
  </si>
  <si>
    <t>上益城郡益城町寺迫1090</t>
  </si>
  <si>
    <t>096-286-2043</t>
  </si>
  <si>
    <t>096-286-2048</t>
  </si>
  <si>
    <t>〒861-2233</t>
  </si>
  <si>
    <t>上益城郡益城町惣領900</t>
  </si>
  <si>
    <t>096-286-2025</t>
  </si>
  <si>
    <t>096-286-2066</t>
  </si>
  <si>
    <t>〒861-4623</t>
  </si>
  <si>
    <t>上益城郡甲佐町中横田300</t>
  </si>
  <si>
    <t>096-234-0689</t>
  </si>
  <si>
    <t>096-234-0799</t>
  </si>
  <si>
    <t>〒861-3515</t>
  </si>
  <si>
    <t>0967-72-3810</t>
  </si>
  <si>
    <t>0967-72-0712</t>
  </si>
  <si>
    <t>〒861-3811</t>
  </si>
  <si>
    <t>0967-82-2124</t>
  </si>
  <si>
    <t>0967-82-2125</t>
  </si>
  <si>
    <t>〒861-3913</t>
  </si>
  <si>
    <t>0967-83-0546</t>
  </si>
  <si>
    <t>0967-73-6001</t>
  </si>
  <si>
    <t>〒861-3106</t>
  </si>
  <si>
    <t>上益城郡嘉島町上島887</t>
  </si>
  <si>
    <t>096-237-0014</t>
  </si>
  <si>
    <t>096-237-0190</t>
  </si>
  <si>
    <t>〒861-2211</t>
  </si>
  <si>
    <t>上益城郡益城町福原4259</t>
  </si>
  <si>
    <t>096-286-6191</t>
  </si>
  <si>
    <t>096-286-6383</t>
  </si>
  <si>
    <t>〒869-0433</t>
  </si>
  <si>
    <t>宇土市新小路町151</t>
  </si>
  <si>
    <t>0964-22-0140</t>
  </si>
  <si>
    <t>0964-22-5265</t>
  </si>
  <si>
    <t>〒869-0402</t>
  </si>
  <si>
    <t>宇土市笹原町1700</t>
  </si>
  <si>
    <t>0964-22-0346</t>
  </si>
  <si>
    <t>0964-22-0302</t>
  </si>
  <si>
    <t>〒869-3173</t>
  </si>
  <si>
    <t>宇土市下網田町1120</t>
  </si>
  <si>
    <t>0964-27-0011</t>
  </si>
  <si>
    <t>0964-27-0062</t>
  </si>
  <si>
    <t>〒869-3205</t>
  </si>
  <si>
    <t>宇城市三角町波多2946</t>
  </si>
  <si>
    <t>0964-52-2136</t>
  </si>
  <si>
    <t>0964-52-2081</t>
  </si>
  <si>
    <t>〒869-0562</t>
  </si>
  <si>
    <t>宇城市不知火町長崎45</t>
  </si>
  <si>
    <t>0964-32-0211</t>
  </si>
  <si>
    <t>0964-32-0304</t>
  </si>
  <si>
    <t>〒869-0502</t>
  </si>
  <si>
    <t>宇城市松橋町松橋522-1</t>
  </si>
  <si>
    <t>0964-33-1130</t>
  </si>
  <si>
    <t>0964-33-1131</t>
  </si>
  <si>
    <t>〒869-0605</t>
  </si>
  <si>
    <t>宇城市小川町南部田287-2</t>
  </si>
  <si>
    <t>0964-43-0036</t>
  </si>
  <si>
    <t>0964-43-0167</t>
  </si>
  <si>
    <t>〒861-4301</t>
  </si>
  <si>
    <t>宇城市豊野町糸石3536</t>
  </si>
  <si>
    <t>0964-45-2004</t>
  </si>
  <si>
    <t>0964-45-2104</t>
  </si>
  <si>
    <t>〒861-4202</t>
  </si>
  <si>
    <t>0964-28-2006</t>
  </si>
  <si>
    <t>0964-28-0165</t>
  </si>
  <si>
    <t>〒861-4154</t>
  </si>
  <si>
    <t>096-357-4343</t>
  </si>
  <si>
    <t>096-357-4344</t>
  </si>
  <si>
    <t>〒861-4727</t>
  </si>
  <si>
    <t>下益城郡美里町原町330</t>
  </si>
  <si>
    <t>0964-47-0004</t>
  </si>
  <si>
    <t>0964-47-0364</t>
  </si>
  <si>
    <t>〒861-4405</t>
  </si>
  <si>
    <t>下益城郡美里町萱野810</t>
  </si>
  <si>
    <t>0964-46-2017</t>
  </si>
  <si>
    <t>0964-46-2027</t>
  </si>
  <si>
    <t>〒866-0865</t>
  </si>
  <si>
    <t>0965-32-7103</t>
  </si>
  <si>
    <t>0965-33-0915</t>
  </si>
  <si>
    <t>〒866-0824</t>
  </si>
  <si>
    <t>八代市上日置町2248-1</t>
  </si>
  <si>
    <t>0965-32-8139</t>
  </si>
  <si>
    <t>0965-33-0843</t>
  </si>
  <si>
    <t>〒866-0044</t>
  </si>
  <si>
    <t>八代市中北町3378-5</t>
  </si>
  <si>
    <t>0965-33-1102</t>
  </si>
  <si>
    <t>0965-33-1103</t>
  </si>
  <si>
    <t>〒866-0897</t>
  </si>
  <si>
    <t>八代市古閑上町182-2</t>
  </si>
  <si>
    <t>0965-32-3255</t>
  </si>
  <si>
    <t>0965-35-8997</t>
  </si>
  <si>
    <t>〒866-0065</t>
  </si>
  <si>
    <t>八代市豊原下町3807</t>
  </si>
  <si>
    <t>0965-32-3259</t>
  </si>
  <si>
    <t>〒869-5155</t>
  </si>
  <si>
    <t>八代市水島町2065-4</t>
  </si>
  <si>
    <t>0965-32-3991</t>
  </si>
  <si>
    <t>〒866-0006</t>
  </si>
  <si>
    <t>八代市郡築七番町41-2</t>
  </si>
  <si>
    <t>0965-37-0138</t>
  </si>
  <si>
    <t>〒866-0804</t>
  </si>
  <si>
    <t>八代市西宮町656</t>
  </si>
  <si>
    <t>0965-32-2966</t>
  </si>
  <si>
    <t>〒869-5143</t>
  </si>
  <si>
    <t>八代市日奈久竹の内町4332-1</t>
  </si>
  <si>
    <t>0965-38-0144</t>
  </si>
  <si>
    <t>0965-31-9008</t>
  </si>
  <si>
    <t>〒869-5172</t>
  </si>
  <si>
    <t>八代市二見本町852</t>
  </si>
  <si>
    <t>0965-38-9330</t>
  </si>
  <si>
    <t>〒869-6115</t>
  </si>
  <si>
    <t>八代市坂本町荒瀬6000</t>
  </si>
  <si>
    <t>0965-45-2016</t>
  </si>
  <si>
    <t>0965-45-2017</t>
  </si>
  <si>
    <t>〒869-4704</t>
  </si>
  <si>
    <t>0965-46-0036</t>
  </si>
  <si>
    <t>0965-46-0086</t>
  </si>
  <si>
    <t>〒869-4202</t>
  </si>
  <si>
    <t>八代市鏡町内田1038-1</t>
  </si>
  <si>
    <t>0965-52-0107</t>
  </si>
  <si>
    <t>0965-52-0329</t>
  </si>
  <si>
    <t>〒869-4814</t>
  </si>
  <si>
    <t>八代郡氷川町島地665</t>
  </si>
  <si>
    <t>0965-52-1504</t>
  </si>
  <si>
    <t>0965-52-2706</t>
  </si>
  <si>
    <t>〒869-4601</t>
  </si>
  <si>
    <t>八代郡氷川町今39</t>
  </si>
  <si>
    <t>0965-62-2525</t>
  </si>
  <si>
    <t>0965-62-4460</t>
  </si>
  <si>
    <t>〒869-4301</t>
  </si>
  <si>
    <t>八代市東陽町南1869</t>
  </si>
  <si>
    <t>0965-65-2650</t>
  </si>
  <si>
    <t>0965-65-2667</t>
  </si>
  <si>
    <t>〒869-4401</t>
  </si>
  <si>
    <t>八代市泉町柿迫1111</t>
  </si>
  <si>
    <t>0965-67-2311</t>
  </si>
  <si>
    <t>0965-36-4010</t>
  </si>
  <si>
    <t>〒867-0012</t>
  </si>
  <si>
    <t>水俣市古城1丁目14-1</t>
  </si>
  <si>
    <t>0966-63-2981</t>
  </si>
  <si>
    <t>0966-63-2990</t>
  </si>
  <si>
    <t>〒867-0041</t>
  </si>
  <si>
    <t>水俣市天神町1丁目2-1</t>
  </si>
  <si>
    <t>0966-63-2101</t>
  </si>
  <si>
    <t>〒867-0067</t>
  </si>
  <si>
    <t>水俣市塩浜町3-1</t>
  </si>
  <si>
    <t>0966-63-3651</t>
  </si>
  <si>
    <t>0966-63-2857</t>
  </si>
  <si>
    <t>〒867-0034</t>
  </si>
  <si>
    <t>水俣市袋1403-2</t>
  </si>
  <si>
    <t>0966-63-4711</t>
  </si>
  <si>
    <t>0966-63-4852</t>
  </si>
  <si>
    <t>〒867-0173</t>
  </si>
  <si>
    <t>〒867-0025</t>
  </si>
  <si>
    <t>〒867-0281</t>
  </si>
  <si>
    <t>〒869-5302</t>
  </si>
  <si>
    <t>0966-87-0026</t>
  </si>
  <si>
    <t>〒869-5442</t>
  </si>
  <si>
    <t>0966-82-2107</t>
  </si>
  <si>
    <t>〒869-6306</t>
  </si>
  <si>
    <t>〒869-5563</t>
  </si>
  <si>
    <t>0966-86-0035</t>
  </si>
  <si>
    <t>〒869-5603</t>
  </si>
  <si>
    <t>0966-78-2019</t>
  </si>
  <si>
    <t>0966-78-2955</t>
  </si>
  <si>
    <t>〒868-0057</t>
  </si>
  <si>
    <t>人吉市土手町36-3</t>
  </si>
  <si>
    <t>0966-23-2295</t>
  </si>
  <si>
    <t>0966-23-2296</t>
  </si>
  <si>
    <t>〒868-0081</t>
  </si>
  <si>
    <t>人吉市上林町622</t>
  </si>
  <si>
    <t>0966-23-2297</t>
  </si>
  <si>
    <t>0966-23-2298</t>
  </si>
  <si>
    <t>〒868-0801</t>
  </si>
  <si>
    <t>人吉市上田代町2008</t>
  </si>
  <si>
    <t>0966-25-3610</t>
  </si>
  <si>
    <t>〒868-0302</t>
  </si>
  <si>
    <t>球磨郡錦町一武1115</t>
  </si>
  <si>
    <t>0966-38-1043</t>
  </si>
  <si>
    <t>0966-38-2075</t>
  </si>
  <si>
    <t>〒868-0422</t>
  </si>
  <si>
    <t>球磨郡あさぎり町上北2144</t>
  </si>
  <si>
    <t>0966-47-0010</t>
  </si>
  <si>
    <t>0966-47-0690</t>
  </si>
  <si>
    <t>〒868-0408</t>
  </si>
  <si>
    <t>〒868-0431</t>
  </si>
  <si>
    <t>〒868-0451</t>
  </si>
  <si>
    <t>〒868-0442</t>
  </si>
  <si>
    <t>〒868-0501</t>
  </si>
  <si>
    <t>球磨郡多良木町多良木1736</t>
  </si>
  <si>
    <t>0966-42-2024</t>
  </si>
  <si>
    <t>0966-42-3124</t>
  </si>
  <si>
    <t>〒868-0623</t>
  </si>
  <si>
    <t>球磨郡湯前町2643</t>
  </si>
  <si>
    <t>0966-43-2022</t>
  </si>
  <si>
    <t>0966-43-3139</t>
  </si>
  <si>
    <t>〒868-0703</t>
  </si>
  <si>
    <t>球磨郡水上村湯山1</t>
  </si>
  <si>
    <t>0966-44-0021</t>
  </si>
  <si>
    <t>0966-44-0561</t>
  </si>
  <si>
    <t>〒868-0094</t>
  </si>
  <si>
    <t>球磨郡相良村大字深水2130</t>
  </si>
  <si>
    <t>0966-35-0050</t>
  </si>
  <si>
    <t>0966-35-0096</t>
  </si>
  <si>
    <t>〒868-0203</t>
  </si>
  <si>
    <t>0966-37-7301</t>
  </si>
  <si>
    <t>〒868-0092</t>
  </si>
  <si>
    <t>球磨郡山江村山田丁60</t>
  </si>
  <si>
    <t>0966-22-5376</t>
  </si>
  <si>
    <t>0966-22-7061</t>
  </si>
  <si>
    <t>〒869-6403</t>
  </si>
  <si>
    <t>球磨郡球磨村一勝地丙123</t>
  </si>
  <si>
    <t>0966-32-1122</t>
  </si>
  <si>
    <t>0966-32-1123</t>
  </si>
  <si>
    <t>〒863-0034</t>
  </si>
  <si>
    <t>0969-23-4340</t>
  </si>
  <si>
    <t>0969-23-4241</t>
  </si>
  <si>
    <t>〒863-2171</t>
  </si>
  <si>
    <t>〒863-0041</t>
  </si>
  <si>
    <t>天草市志柿町5031</t>
  </si>
  <si>
    <t>0969-23-5995</t>
  </si>
  <si>
    <t>0969-22-2907</t>
  </si>
  <si>
    <t>〒863-0043</t>
  </si>
  <si>
    <t>天草市亀場町亀川1425</t>
  </si>
  <si>
    <t>0969-23-9966</t>
  </si>
  <si>
    <t>0966-23-8151</t>
  </si>
  <si>
    <t>〒863-1901</t>
  </si>
  <si>
    <t>天草市牛深町1211-25</t>
  </si>
  <si>
    <t>0969-72-3134</t>
  </si>
  <si>
    <t>0969-72-3127</t>
  </si>
  <si>
    <t>〒863-1902</t>
  </si>
  <si>
    <t>天草市久玉町2364</t>
  </si>
  <si>
    <t>0969-72-3214</t>
  </si>
  <si>
    <t>天草市有明町赤崎3383</t>
  </si>
  <si>
    <t>0969-53-0532</t>
  </si>
  <si>
    <t>0969-53-0568</t>
  </si>
  <si>
    <t>0969-67-3004</t>
  </si>
  <si>
    <t>0969-67-3848</t>
  </si>
  <si>
    <t>0969-67-2327</t>
  </si>
  <si>
    <t>0969-67-2944</t>
  </si>
  <si>
    <t>〒861-6402</t>
  </si>
  <si>
    <t>0969-64-3389</t>
  </si>
  <si>
    <t>〒861-6305</t>
  </si>
  <si>
    <t>0969-66-2024</t>
  </si>
  <si>
    <t>0969-66-2025</t>
  </si>
  <si>
    <t>〒863-0101</t>
  </si>
  <si>
    <t>天草市新和町小宮地1304</t>
  </si>
  <si>
    <t>0969-46-2235</t>
  </si>
  <si>
    <t>0969-46-2405</t>
  </si>
  <si>
    <t>〒863-2301</t>
  </si>
  <si>
    <t>0969-32-0702</t>
  </si>
  <si>
    <t>〒863-2804</t>
  </si>
  <si>
    <t>0969-42-1105</t>
  </si>
  <si>
    <t>0969-42-1106</t>
  </si>
  <si>
    <t>〒863-1202</t>
  </si>
  <si>
    <t>天草市河浦町河浦35-24</t>
  </si>
  <si>
    <t>0969-76-0009</t>
  </si>
  <si>
    <t>0969-76-0091</t>
  </si>
  <si>
    <t>〒869-3603</t>
  </si>
  <si>
    <t>上天草市大矢野町中483</t>
  </si>
  <si>
    <t>0964-56-0365</t>
  </si>
  <si>
    <t>0964-56-4960</t>
  </si>
  <si>
    <t>〒869-3604</t>
  </si>
  <si>
    <t>0964-58-0009</t>
  </si>
  <si>
    <t>0964-58-0775</t>
  </si>
  <si>
    <t>〒869-3711</t>
  </si>
  <si>
    <t>上天草市大矢野町湯島154</t>
  </si>
  <si>
    <t>0964-56-4151</t>
  </si>
  <si>
    <t>〒861-6101</t>
  </si>
  <si>
    <t>上天草市松島町阿村841-2</t>
  </si>
  <si>
    <t>0969-56-0640</t>
  </si>
  <si>
    <t>〒861-6102</t>
  </si>
  <si>
    <t>0969-56-0606</t>
  </si>
  <si>
    <t>0969-56-0631</t>
  </si>
  <si>
    <t>〒861-6105</t>
  </si>
  <si>
    <t>〒866-0101</t>
  </si>
  <si>
    <t>上天草市姫戸町姫浦2500</t>
  </si>
  <si>
    <t>0969-58-2503</t>
  </si>
  <si>
    <t>0969-58-2737</t>
  </si>
  <si>
    <t>〒866-0202</t>
  </si>
  <si>
    <t>上天草市龍ヶ岳町高戸3048</t>
  </si>
  <si>
    <t>0969-62-0174</t>
  </si>
  <si>
    <t>〒866-0201</t>
  </si>
  <si>
    <t>〒863-2501</t>
  </si>
  <si>
    <t>天草郡苓北町坂瀬川2600</t>
  </si>
  <si>
    <t>0969-37-0401</t>
  </si>
  <si>
    <t>0969-37-0402</t>
  </si>
  <si>
    <t>〒863-2503</t>
  </si>
  <si>
    <t>天草郡苓北町志岐294-4</t>
  </si>
  <si>
    <t>0969-35-0035</t>
  </si>
  <si>
    <t>0969-35-0437</t>
  </si>
  <si>
    <t>〒863-2611</t>
  </si>
  <si>
    <t>天草郡苓北町都呂々1245-1</t>
  </si>
  <si>
    <t>0969-36-0140</t>
  </si>
  <si>
    <t>〒860-0076</t>
  </si>
  <si>
    <t>096-312-1587</t>
  </si>
  <si>
    <t>〒860-0841</t>
  </si>
  <si>
    <t>熊本市井川渕町4-8</t>
  </si>
  <si>
    <t>096-341-1503</t>
  </si>
  <si>
    <t>〒862-0975</t>
  </si>
  <si>
    <t>熊本市新屋敷1丁目7-13</t>
  </si>
  <si>
    <t>096-375-1168</t>
  </si>
  <si>
    <t>熊本市千葉城町5-1</t>
  </si>
  <si>
    <t>096-312-1590</t>
  </si>
  <si>
    <t>〒860-0016</t>
  </si>
  <si>
    <t>熊本市山崎町72</t>
  </si>
  <si>
    <t>096-312-1580</t>
  </si>
  <si>
    <t>〒860-0004</t>
  </si>
  <si>
    <t>熊本市新町3丁目10-45</t>
  </si>
  <si>
    <t>096-312-1585</t>
  </si>
  <si>
    <t>〒860-0041</t>
  </si>
  <si>
    <t>熊本市細工町2丁目25</t>
  </si>
  <si>
    <t>096-312-1570</t>
  </si>
  <si>
    <t>熊本市本山4丁目5-11</t>
  </si>
  <si>
    <t>熊本市黒髪2丁目2-1</t>
  </si>
  <si>
    <t>096-341-1387</t>
  </si>
  <si>
    <t>熊本市大江3丁目5-31</t>
  </si>
  <si>
    <t>096-375-1176</t>
  </si>
  <si>
    <t>〒860-0811</t>
  </si>
  <si>
    <t>熊本市本荘6丁目5-47</t>
  </si>
  <si>
    <t>096-375-1187</t>
  </si>
  <si>
    <t>熊本市琴平1丁目9-43</t>
  </si>
  <si>
    <t>096-375-1185</t>
  </si>
  <si>
    <t>〒860-0051</t>
  </si>
  <si>
    <t>熊本市二本木4丁目9-65</t>
  </si>
  <si>
    <t>096-312-1571</t>
  </si>
  <si>
    <t>〒860-0047</t>
  </si>
  <si>
    <t>熊本市春日5丁目3-5</t>
  </si>
  <si>
    <t>096-312-1567</t>
  </si>
  <si>
    <t>熊本市島崎3丁目12-60</t>
  </si>
  <si>
    <t>096-312-1595</t>
  </si>
  <si>
    <t>〒860-0072</t>
  </si>
  <si>
    <t>096-312-1581</t>
  </si>
  <si>
    <t>熊本市池田1丁目28-5</t>
  </si>
  <si>
    <t>096-312-1557</t>
  </si>
  <si>
    <t>熊本市出水1丁目1-75</t>
  </si>
  <si>
    <t>096-375-1180</t>
  </si>
  <si>
    <t>〒860-0055</t>
  </si>
  <si>
    <t>熊本市蓮台寺4丁目4-1</t>
  </si>
  <si>
    <t>096-312-1011</t>
  </si>
  <si>
    <t>096-334-1201</t>
  </si>
  <si>
    <t>〒862-0954</t>
  </si>
  <si>
    <t>熊本市神水1丁目1-1</t>
  </si>
  <si>
    <t>096-386-5215</t>
  </si>
  <si>
    <t>熊本市健軍2丁目25-56</t>
  </si>
  <si>
    <t>096-331-1530</t>
  </si>
  <si>
    <t>〒860-0874</t>
  </si>
  <si>
    <t>熊本市清水本町14-58</t>
  </si>
  <si>
    <t>096-341-1516</t>
  </si>
  <si>
    <t>熊本市近見1丁目9-30</t>
  </si>
  <si>
    <t>096-312-1565</t>
  </si>
  <si>
    <t>〒861-4115</t>
  </si>
  <si>
    <t>熊本市川尻4丁目1-1</t>
  </si>
  <si>
    <t>096-311-3545</t>
  </si>
  <si>
    <t>〒862-0913</t>
  </si>
  <si>
    <t>熊本市尾ノ上2丁目8-1</t>
  </si>
  <si>
    <t>096-386-5226</t>
  </si>
  <si>
    <t>〒861-4134</t>
  </si>
  <si>
    <t>熊本市刈草2丁目10-1</t>
  </si>
  <si>
    <t>096-311-3510</t>
  </si>
  <si>
    <t>熊本市出仲間8丁目3-30</t>
  </si>
  <si>
    <t>096-334-1210</t>
  </si>
  <si>
    <t>〒861-4172</t>
  </si>
  <si>
    <t>熊本市御幸笛田7丁目16-1</t>
  </si>
  <si>
    <t>096-334-1205</t>
  </si>
  <si>
    <t>熊本市池上町850</t>
  </si>
  <si>
    <t>096-312-1578</t>
  </si>
  <si>
    <t>〒860-0067</t>
  </si>
  <si>
    <t>096-311-4062</t>
  </si>
  <si>
    <t>〒860-0062</t>
  </si>
  <si>
    <t>096-311-4060</t>
  </si>
  <si>
    <t>〒862-0970</t>
  </si>
  <si>
    <t>熊本市渡鹿2丁目3-1</t>
  </si>
  <si>
    <t>096-375-1172</t>
  </si>
  <si>
    <t>〒861-2104</t>
  </si>
  <si>
    <t>熊本市秋津3丁目9-20</t>
  </si>
  <si>
    <t>096-331-1531</t>
  </si>
  <si>
    <t>〒861-5283</t>
  </si>
  <si>
    <t>熊本市松尾町上松尾2880</t>
  </si>
  <si>
    <t>096-311-4061</t>
  </si>
  <si>
    <t>熊本市松尾町上松尾4456-1</t>
  </si>
  <si>
    <t>096-311-4066</t>
  </si>
  <si>
    <t>熊本市松尾町平山255</t>
  </si>
  <si>
    <t>096-311-4063</t>
  </si>
  <si>
    <t>〒862-0907</t>
  </si>
  <si>
    <t>熊本市水源1丁目7-1</t>
  </si>
  <si>
    <t>096-331-1541</t>
  </si>
  <si>
    <t>熊本市龍田7丁目7-1</t>
  </si>
  <si>
    <t>096-386-3309</t>
  </si>
  <si>
    <t>熊本市小島下町618</t>
  </si>
  <si>
    <t>096-311-4064</t>
  </si>
  <si>
    <t>〒861-5272</t>
  </si>
  <si>
    <t>熊本市中島町538</t>
  </si>
  <si>
    <t>096-311-4065</t>
  </si>
  <si>
    <t>熊本市帯山4丁目11-11</t>
  </si>
  <si>
    <t>096-386-5218</t>
  </si>
  <si>
    <t>〒862-0957</t>
  </si>
  <si>
    <t>熊本市菅原町9-1</t>
  </si>
  <si>
    <t>096-375-1178</t>
  </si>
  <si>
    <t>〒861-2103</t>
  </si>
  <si>
    <t>熊本市若葉4丁目23-1</t>
  </si>
  <si>
    <t>096-331-1545</t>
  </si>
  <si>
    <t>096-341-1507</t>
  </si>
  <si>
    <t>096-386-5225</t>
  </si>
  <si>
    <t>〒860-0085</t>
  </si>
  <si>
    <t>熊本市高平1丁目17-28</t>
  </si>
  <si>
    <t>096-312-3121</t>
  </si>
  <si>
    <t>熊本市楠5丁目15-1</t>
  </si>
  <si>
    <t>096-386-3303</t>
  </si>
  <si>
    <t>〒861-2118</t>
  </si>
  <si>
    <t>熊本市花立2丁目23-1</t>
  </si>
  <si>
    <t>096-331-1514</t>
  </si>
  <si>
    <t>熊本市武蔵ヶ丘3丁目15-1</t>
  </si>
  <si>
    <t>096-386-3307</t>
  </si>
  <si>
    <t>熊本市帯山1丁目29-8</t>
  </si>
  <si>
    <t>096-386-5227</t>
  </si>
  <si>
    <t>〒862-0920</t>
  </si>
  <si>
    <t>熊本市月出6丁目2-40</t>
  </si>
  <si>
    <t>096-386-5217</t>
  </si>
  <si>
    <t>熊本市出水4丁目1-1</t>
  </si>
  <si>
    <t>096-375-1182</t>
  </si>
  <si>
    <t>〒861-5516</t>
  </si>
  <si>
    <t>熊本市西梶尾町480</t>
  </si>
  <si>
    <t>096-275-2078</t>
  </si>
  <si>
    <t>〒861-5522</t>
  </si>
  <si>
    <t>熊本市下硯川町1784</t>
  </si>
  <si>
    <t>096-275-2080</t>
  </si>
  <si>
    <t>熊本市河内町野出1419</t>
  </si>
  <si>
    <t>096-278-2010</t>
  </si>
  <si>
    <t>熊本市河内町船津2505-2</t>
  </si>
  <si>
    <t>096-278-1016</t>
  </si>
  <si>
    <t>〒861-5348</t>
  </si>
  <si>
    <t>熊本市河内町白浜1018-6</t>
  </si>
  <si>
    <t>096-278-1023</t>
  </si>
  <si>
    <t>〒861-5255</t>
  </si>
  <si>
    <t>熊本市砂原町115</t>
  </si>
  <si>
    <t>096-228-1051</t>
  </si>
  <si>
    <t>〒861-4117</t>
  </si>
  <si>
    <t>熊本市護藤町999</t>
  </si>
  <si>
    <t>096-311-3520</t>
  </si>
  <si>
    <t>〒861-5263</t>
  </si>
  <si>
    <t>熊本市並建町1005</t>
  </si>
  <si>
    <t>096-228-1058</t>
  </si>
  <si>
    <t>〒861-4122</t>
  </si>
  <si>
    <t>熊本市美登里町800</t>
  </si>
  <si>
    <t>096-228-2051</t>
  </si>
  <si>
    <t>〒861-4126</t>
  </si>
  <si>
    <t>熊本市銭塘町990</t>
  </si>
  <si>
    <t>096-228-2055</t>
  </si>
  <si>
    <t>熊本市奥古閑町4072</t>
  </si>
  <si>
    <t>096-228-2057</t>
  </si>
  <si>
    <t>〒861-4123</t>
  </si>
  <si>
    <t>096-228-2060</t>
  </si>
  <si>
    <t>熊本市上南部3丁目34-1</t>
  </si>
  <si>
    <t>096-386-4337</t>
  </si>
  <si>
    <t>熊本市御領2丁目3-30</t>
  </si>
  <si>
    <t>096-386-4341</t>
  </si>
  <si>
    <t>096-386-4345</t>
  </si>
  <si>
    <t>熊本市東町3丁目3-1</t>
  </si>
  <si>
    <t>096-331-1528</t>
  </si>
  <si>
    <t>熊本市麻生田3丁目9-1</t>
  </si>
  <si>
    <t>096-386-3213</t>
  </si>
  <si>
    <t>熊本市東町4丁目15-2</t>
  </si>
  <si>
    <t>096-331-1526</t>
  </si>
  <si>
    <t>〒861-4106</t>
  </si>
  <si>
    <t>熊本市南高江4丁目2-70</t>
  </si>
  <si>
    <t>096-311-3588</t>
  </si>
  <si>
    <t>〒861-5513</t>
  </si>
  <si>
    <t>熊本市鶴羽田町329</t>
  </si>
  <si>
    <t>096-341-1501</t>
  </si>
  <si>
    <t>〒862-0965</t>
  </si>
  <si>
    <t>熊本市田井島3丁目12-1</t>
  </si>
  <si>
    <t>096-334-1170</t>
  </si>
  <si>
    <t>〒862-8002</t>
  </si>
  <si>
    <t>096-386-3301</t>
  </si>
  <si>
    <t>熊本市長嶺東3丁目2-20</t>
  </si>
  <si>
    <t>096-386-4347</t>
  </si>
  <si>
    <t>〒862-0914</t>
  </si>
  <si>
    <t>熊本市山ノ内4丁目1-1</t>
  </si>
  <si>
    <t>096-331-1503</t>
  </si>
  <si>
    <t>熊本市楡木3丁目9-1</t>
  </si>
  <si>
    <t>096-386-3305</t>
  </si>
  <si>
    <t>熊本市長嶺南7丁目22-1</t>
  </si>
  <si>
    <t>096-331-3013</t>
  </si>
  <si>
    <t>熊本市近見5丁目1-1</t>
  </si>
  <si>
    <t>096-311-2201</t>
  </si>
  <si>
    <t>熊本市桜木6丁目10-1</t>
  </si>
  <si>
    <t>096-331-1043</t>
  </si>
  <si>
    <t>〒869-0452</t>
  </si>
  <si>
    <t>宇土市高柳町104-1</t>
  </si>
  <si>
    <t>0964-22-1101</t>
  </si>
  <si>
    <t>0964-22-0063</t>
  </si>
  <si>
    <t>〒869-0463</t>
  </si>
  <si>
    <t>宇土市野鶴町246</t>
  </si>
  <si>
    <t>0964-22-0613</t>
  </si>
  <si>
    <t>0964-22-0615</t>
  </si>
  <si>
    <t>〒869-0461</t>
  </si>
  <si>
    <t>宇土市網津町2082-3</t>
  </si>
  <si>
    <t>0964-24-3213</t>
  </si>
  <si>
    <t>0964-24-3216</t>
  </si>
  <si>
    <t>〒869-0415</t>
  </si>
  <si>
    <t>宇土市古保里町695</t>
  </si>
  <si>
    <t>0964-22-0145</t>
  </si>
  <si>
    <t>0964-22-4892</t>
  </si>
  <si>
    <t>〒869-0404</t>
  </si>
  <si>
    <t>宇土市走潟町743</t>
  </si>
  <si>
    <t>0964-22-0315</t>
  </si>
  <si>
    <t>0964-22-0363</t>
  </si>
  <si>
    <t>宇土市下網田町1842</t>
  </si>
  <si>
    <t>0964-27-0006</t>
  </si>
  <si>
    <t>0964-27-0067</t>
  </si>
  <si>
    <t>〒869-0408</t>
  </si>
  <si>
    <t>宇土市築籠町46</t>
  </si>
  <si>
    <t>0964-23-3013</t>
  </si>
  <si>
    <t>0964-23-3940</t>
  </si>
  <si>
    <t>〒869-3207</t>
  </si>
  <si>
    <t>宇城市三角町三角浦574-1</t>
  </si>
  <si>
    <t>0964-52-2070</t>
  </si>
  <si>
    <t>0964-52-2072</t>
  </si>
  <si>
    <t>〒869-3472</t>
  </si>
  <si>
    <t>宇城市不知火町松合1578</t>
  </si>
  <si>
    <t>0964-42-2011</t>
  </si>
  <si>
    <t>0964-42-2024</t>
  </si>
  <si>
    <t>〒869-0552</t>
  </si>
  <si>
    <t>宇城市不知火町高良1952</t>
  </si>
  <si>
    <t>0964-32-0212</t>
  </si>
  <si>
    <t>0964-32-0310</t>
  </si>
  <si>
    <t>宇城市松橋町松橋1666</t>
  </si>
  <si>
    <t>0964-32-0068</t>
  </si>
  <si>
    <t>0964-32-0073</t>
  </si>
  <si>
    <t>〒869-0511</t>
  </si>
  <si>
    <t>宇城市松橋町曲野1856</t>
  </si>
  <si>
    <t>0964-32-0268</t>
  </si>
  <si>
    <t>0964-32-1250</t>
  </si>
  <si>
    <t>〒869-0543</t>
  </si>
  <si>
    <t>宇城市松橋町南豊崎582</t>
  </si>
  <si>
    <t>0964-32-0271</t>
  </si>
  <si>
    <t>0964-32-5720</t>
  </si>
  <si>
    <t>〒869-0524</t>
  </si>
  <si>
    <t>宇城市松橋町豊福1604</t>
  </si>
  <si>
    <t>096-381-0165</t>
  </si>
  <si>
    <t>力合小</t>
  </si>
  <si>
    <t>096-357-9417</t>
  </si>
  <si>
    <t>田迎小</t>
  </si>
  <si>
    <t>096-378-2818</t>
  </si>
  <si>
    <t>御幸小</t>
  </si>
  <si>
    <t>096-379-1921</t>
  </si>
  <si>
    <t>池上小</t>
  </si>
  <si>
    <t>096-322-0400</t>
  </si>
  <si>
    <t>城山小</t>
  </si>
  <si>
    <t>熊本市城山大塘町1-1</t>
  </si>
  <si>
    <t>096-329-4866</t>
  </si>
  <si>
    <t>高橋小</t>
  </si>
  <si>
    <t>熊本市高橋町1丁目6-1</t>
  </si>
  <si>
    <t>096-329-8101</t>
  </si>
  <si>
    <t>託麻原小</t>
  </si>
  <si>
    <t>096-366-5201</t>
  </si>
  <si>
    <t>秋津小</t>
  </si>
  <si>
    <t>096-367-4868</t>
  </si>
  <si>
    <t>松尾東小</t>
  </si>
  <si>
    <t>096-329-7235</t>
  </si>
  <si>
    <t>松尾西小</t>
  </si>
  <si>
    <t>096-329-7100</t>
  </si>
  <si>
    <t>松尾北小</t>
  </si>
  <si>
    <t>〒861-5282</t>
  </si>
  <si>
    <t>096-329-7350</t>
  </si>
  <si>
    <t>泉ヶ丘小</t>
  </si>
  <si>
    <t>096-369-2007</t>
  </si>
  <si>
    <t>龍田小</t>
  </si>
  <si>
    <t>096-338-1377</t>
  </si>
  <si>
    <t>小島小</t>
  </si>
  <si>
    <t>096-329-0912</t>
  </si>
  <si>
    <t>中島小</t>
  </si>
  <si>
    <t>096-329-7120</t>
  </si>
  <si>
    <t>帯山小</t>
  </si>
  <si>
    <t>096-382-5102</t>
  </si>
  <si>
    <t>白山小</t>
  </si>
  <si>
    <t>096-366-6216</t>
  </si>
  <si>
    <t>若葉小</t>
  </si>
  <si>
    <t>096-368-2750</t>
  </si>
  <si>
    <t>城北小</t>
  </si>
  <si>
    <t>熊本市清水新地1丁目4-1</t>
  </si>
  <si>
    <t>096-344-8521</t>
  </si>
  <si>
    <t>西原小</t>
  </si>
  <si>
    <t>〒861-8028</t>
  </si>
  <si>
    <t>熊本市新南部3丁目4-60</t>
  </si>
  <si>
    <t>096-382-3461</t>
  </si>
  <si>
    <t>高平台小</t>
  </si>
  <si>
    <t>096-325-3257</t>
  </si>
  <si>
    <t>楠小</t>
  </si>
  <si>
    <t>096-338-7780</t>
  </si>
  <si>
    <t>桜木小</t>
  </si>
  <si>
    <t>096-368-6095</t>
  </si>
  <si>
    <t>武蔵小</t>
  </si>
  <si>
    <t>〒861-8001</t>
  </si>
  <si>
    <t>096-339-3393</t>
  </si>
  <si>
    <t>帯山西小</t>
  </si>
  <si>
    <t>096-381-7755</t>
  </si>
  <si>
    <t>月出小</t>
  </si>
  <si>
    <t>096-382-5747</t>
  </si>
  <si>
    <t>出水南小</t>
  </si>
  <si>
    <t>096-363-5671</t>
  </si>
  <si>
    <t>川上小</t>
  </si>
  <si>
    <t>096-245-0018</t>
  </si>
  <si>
    <t>西里小</t>
  </si>
  <si>
    <t>096-245-0004</t>
  </si>
  <si>
    <t>芳野小</t>
  </si>
  <si>
    <t>096-277-2006</t>
  </si>
  <si>
    <t>河内小</t>
  </si>
  <si>
    <t>096-276-0031</t>
  </si>
  <si>
    <t>白浜分校小</t>
  </si>
  <si>
    <t>096-276-0100</t>
  </si>
  <si>
    <t>飽田東小</t>
  </si>
  <si>
    <t>096-227-0003</t>
  </si>
  <si>
    <t>飽田南小</t>
  </si>
  <si>
    <t>096-357-9240</t>
  </si>
  <si>
    <t>飽田西小</t>
  </si>
  <si>
    <t>096-227-0028</t>
  </si>
  <si>
    <t>中緑小</t>
  </si>
  <si>
    <t>096-223-1415</t>
  </si>
  <si>
    <t>銭塘小</t>
  </si>
  <si>
    <t>096-223-0028</t>
  </si>
  <si>
    <t>奥古閑小</t>
  </si>
  <si>
    <t>096-223-0045</t>
  </si>
  <si>
    <t>川口小</t>
  </si>
  <si>
    <t>熊本市川口町3045</t>
  </si>
  <si>
    <t>096-223-0025</t>
  </si>
  <si>
    <t>託麻北小</t>
  </si>
  <si>
    <t>096-380-2004</t>
  </si>
  <si>
    <t>託麻西小</t>
  </si>
  <si>
    <t>〒861-8035</t>
  </si>
  <si>
    <t>096-380-2123</t>
  </si>
  <si>
    <t>託麻東小</t>
  </si>
  <si>
    <t>熊本市戸島3丁目15-1</t>
  </si>
  <si>
    <t>096-380-2156</t>
  </si>
  <si>
    <t>東町小</t>
  </si>
  <si>
    <t>096-367-0357</t>
  </si>
  <si>
    <t>麻生田小</t>
  </si>
  <si>
    <t>〒861-8081</t>
  </si>
  <si>
    <t>096-338-0349</t>
  </si>
  <si>
    <t>健軍東小</t>
  </si>
  <si>
    <t>096-367-8117</t>
  </si>
  <si>
    <t>城南小</t>
  </si>
  <si>
    <t>096-358-2380</t>
  </si>
  <si>
    <t>北部東小</t>
  </si>
  <si>
    <t>096-344-5630</t>
  </si>
  <si>
    <t>田迎南小</t>
  </si>
  <si>
    <t>096-378-6405</t>
  </si>
  <si>
    <t>弓削小</t>
  </si>
  <si>
    <t>熊本市龍田町弓削879-1</t>
  </si>
  <si>
    <t>096-338-9390</t>
  </si>
  <si>
    <t>託麻南小</t>
  </si>
  <si>
    <t>〒861-8038</t>
  </si>
  <si>
    <t>096-389-0850</t>
  </si>
  <si>
    <t>山ノ内小</t>
  </si>
  <si>
    <t>096-367-0800</t>
  </si>
  <si>
    <t>楡木小</t>
  </si>
  <si>
    <t>〒861-8083</t>
  </si>
  <si>
    <t>096-339-5103</t>
  </si>
  <si>
    <t>長嶺小</t>
  </si>
  <si>
    <t>096-368-9925</t>
  </si>
  <si>
    <t>日吉東小</t>
  </si>
  <si>
    <t>096-323-3264</t>
  </si>
  <si>
    <t>桜木東小</t>
  </si>
  <si>
    <t>096-360-3341</t>
  </si>
  <si>
    <t>宇土小</t>
  </si>
  <si>
    <t>緑川小</t>
  </si>
  <si>
    <t>網津小</t>
  </si>
  <si>
    <t>走潟小</t>
  </si>
  <si>
    <t>網田小</t>
  </si>
  <si>
    <t>宇土東小</t>
  </si>
  <si>
    <t>三角小</t>
  </si>
  <si>
    <t>松合小</t>
  </si>
  <si>
    <t>不知火小</t>
  </si>
  <si>
    <t>松橋小</t>
  </si>
  <si>
    <t>当尾小</t>
  </si>
  <si>
    <t>豊川小</t>
  </si>
  <si>
    <t>豊福小</t>
  </si>
  <si>
    <t>小野部田小</t>
  </si>
  <si>
    <t>河江小</t>
  </si>
  <si>
    <t>小川小</t>
  </si>
  <si>
    <t>海東小</t>
  </si>
  <si>
    <t>豊野小</t>
  </si>
  <si>
    <t>青海小</t>
  </si>
  <si>
    <t>杉上小</t>
  </si>
  <si>
    <t>隈庄小</t>
  </si>
  <si>
    <t>豊田小</t>
  </si>
  <si>
    <t>富合小</t>
  </si>
  <si>
    <t>砥用小</t>
  </si>
  <si>
    <t>励徳小</t>
  </si>
  <si>
    <t>中央小</t>
  </si>
  <si>
    <t>荒尾第一小</t>
  </si>
  <si>
    <t>荒尾第二小</t>
  </si>
  <si>
    <t>荒尾第三小</t>
  </si>
  <si>
    <t>平井小</t>
  </si>
  <si>
    <t>府本小</t>
  </si>
  <si>
    <t>八幡小</t>
  </si>
  <si>
    <t>有明小</t>
  </si>
  <si>
    <t>緑ヶ丘小</t>
  </si>
  <si>
    <t>清里小</t>
  </si>
  <si>
    <t>桜山小</t>
  </si>
  <si>
    <t>玉名町小</t>
  </si>
  <si>
    <t>築山小</t>
  </si>
  <si>
    <t>滑石小</t>
  </si>
  <si>
    <t>大浜小</t>
  </si>
  <si>
    <t>豊水小</t>
  </si>
  <si>
    <t>八嘉小</t>
  </si>
  <si>
    <t>伊倉小</t>
  </si>
  <si>
    <t>梅林小</t>
  </si>
  <si>
    <t>月瀬小</t>
  </si>
  <si>
    <t>玉名小</t>
  </si>
  <si>
    <t>石貫小</t>
  </si>
  <si>
    <t>三ツ川小</t>
  </si>
  <si>
    <t>小田小</t>
  </si>
  <si>
    <t>玉水小</t>
  </si>
  <si>
    <t>小天小</t>
  </si>
  <si>
    <t>小天東小</t>
  </si>
  <si>
    <t>大野小</t>
  </si>
  <si>
    <t>睦合小</t>
  </si>
  <si>
    <t>鍋小</t>
  </si>
  <si>
    <t>高道小</t>
  </si>
  <si>
    <t>横島小</t>
  </si>
  <si>
    <t>山北小</t>
  </si>
  <si>
    <t>木葉小</t>
  </si>
  <si>
    <t>南関第一小</t>
  </si>
  <si>
    <t>南関第二小</t>
  </si>
  <si>
    <t>南関第三小</t>
  </si>
  <si>
    <t>南関第四小</t>
  </si>
  <si>
    <t>六栄小</t>
  </si>
  <si>
    <t>腹赤小</t>
  </si>
  <si>
    <t>長洲小</t>
  </si>
  <si>
    <t>菊水西小</t>
  </si>
  <si>
    <t>菊水中央小</t>
  </si>
  <si>
    <t>菊水東小</t>
  </si>
  <si>
    <t>菊水南小</t>
  </si>
  <si>
    <t>神尾小</t>
  </si>
  <si>
    <t>緑小</t>
  </si>
  <si>
    <t>十町分校小</t>
  </si>
  <si>
    <t>春富小</t>
  </si>
  <si>
    <t>山鹿小</t>
  </si>
  <si>
    <t>米田小</t>
  </si>
  <si>
    <t>川辺小</t>
  </si>
  <si>
    <t>平小城小</t>
  </si>
  <si>
    <t>三岳小</t>
  </si>
  <si>
    <t>三玉小</t>
  </si>
  <si>
    <t>大道小</t>
  </si>
  <si>
    <t>来民小</t>
  </si>
  <si>
    <t>稲田小</t>
  </si>
  <si>
    <t>中富小</t>
  </si>
  <si>
    <t>岳間小</t>
  </si>
  <si>
    <t>岩野小</t>
  </si>
  <si>
    <t>広見小</t>
  </si>
  <si>
    <t>内田小</t>
  </si>
  <si>
    <t>矢谷分校小</t>
  </si>
  <si>
    <t>山内分校小</t>
  </si>
  <si>
    <t>千田小</t>
  </si>
  <si>
    <t>米野岳小</t>
  </si>
  <si>
    <t>山内小</t>
  </si>
  <si>
    <t>六郷小</t>
  </si>
  <si>
    <t>植木小</t>
  </si>
  <si>
    <t>山本小</t>
  </si>
  <si>
    <t>田原小</t>
  </si>
  <si>
    <t>菱形小</t>
  </si>
  <si>
    <t>桜井小</t>
  </si>
  <si>
    <t>山東小</t>
  </si>
  <si>
    <t>吉松小</t>
  </si>
  <si>
    <t>田底小</t>
  </si>
  <si>
    <t>隈府小</t>
  </si>
  <si>
    <t>河原小</t>
  </si>
  <si>
    <t>水源小</t>
  </si>
  <si>
    <t>龍門小</t>
  </si>
  <si>
    <t>菊之池小</t>
  </si>
  <si>
    <t>花房小</t>
  </si>
  <si>
    <t>戸崎小</t>
  </si>
  <si>
    <t>泗水東小</t>
  </si>
  <si>
    <t>泗水小</t>
  </si>
  <si>
    <t>泗水西小</t>
  </si>
  <si>
    <t>七城小</t>
  </si>
  <si>
    <t>旭志小</t>
  </si>
  <si>
    <t>迫水小</t>
  </si>
  <si>
    <t>菊池北小</t>
  </si>
  <si>
    <t>合志小</t>
  </si>
  <si>
    <t>西合志
第一小</t>
  </si>
  <si>
    <t>西合志南小</t>
  </si>
  <si>
    <t>西合志
中央小</t>
  </si>
  <si>
    <t>合志南小</t>
  </si>
  <si>
    <t>西合志東小</t>
  </si>
  <si>
    <t>南ヶ丘小</t>
  </si>
  <si>
    <t>室小</t>
  </si>
  <si>
    <t>大津南小</t>
  </si>
  <si>
    <t>護川小</t>
  </si>
  <si>
    <t>大津東小</t>
  </si>
  <si>
    <t>大津小</t>
  </si>
  <si>
    <t>大津北小</t>
  </si>
  <si>
    <t>菊陽中部小</t>
  </si>
  <si>
    <t>武蔵ヶ丘小</t>
  </si>
  <si>
    <t>菊陽南小</t>
  </si>
  <si>
    <t>菊陽北小</t>
  </si>
  <si>
    <t>菊陽西小</t>
  </si>
  <si>
    <t>武蔵ヶ丘北小</t>
  </si>
  <si>
    <t>坂梨小</t>
  </si>
  <si>
    <t>中通小</t>
  </si>
  <si>
    <t>古城小</t>
  </si>
  <si>
    <t>碧水小</t>
  </si>
  <si>
    <t>乙姫小</t>
  </si>
  <si>
    <t>尾ヶ石東部小</t>
  </si>
  <si>
    <t>内牧小</t>
  </si>
  <si>
    <t>山田小</t>
  </si>
  <si>
    <t>阿蘇西小</t>
  </si>
  <si>
    <t>波野小</t>
  </si>
  <si>
    <t>中原小</t>
  </si>
  <si>
    <t>市原小</t>
  </si>
  <si>
    <t>りんどうヶ丘小</t>
  </si>
  <si>
    <t>蓬来小</t>
  </si>
  <si>
    <t>万成小</t>
  </si>
  <si>
    <t>下城小</t>
  </si>
  <si>
    <t>宮原小</t>
  </si>
  <si>
    <t>北里小</t>
  </si>
  <si>
    <t>産山小</t>
  </si>
  <si>
    <t>高森東小</t>
  </si>
  <si>
    <t>高森中央小</t>
  </si>
  <si>
    <t>山西小</t>
  </si>
  <si>
    <t>中松小</t>
  </si>
  <si>
    <t>白水小</t>
  </si>
  <si>
    <t>両併小</t>
  </si>
  <si>
    <t>長陽小</t>
  </si>
  <si>
    <t>長陽西部小</t>
  </si>
  <si>
    <t>立野小</t>
  </si>
  <si>
    <t>久木野小</t>
  </si>
  <si>
    <t>御船小</t>
  </si>
  <si>
    <t>滝尾小</t>
  </si>
  <si>
    <t>木倉小</t>
  </si>
  <si>
    <t>高木小</t>
  </si>
  <si>
    <t>小坂小</t>
  </si>
  <si>
    <t>七滝中央小</t>
  </si>
  <si>
    <t>嘉島東小</t>
  </si>
  <si>
    <t>嘉島西小</t>
  </si>
  <si>
    <t>飯野小</t>
  </si>
  <si>
    <t>広安小</t>
  </si>
  <si>
    <t>益城中央小</t>
  </si>
  <si>
    <t>津森小</t>
  </si>
  <si>
    <t>広安西小</t>
  </si>
  <si>
    <t>甲佐小</t>
  </si>
  <si>
    <t>白旗小</t>
  </si>
  <si>
    <t>乙女小</t>
  </si>
  <si>
    <t>龍野小</t>
  </si>
  <si>
    <t>宮内小</t>
  </si>
  <si>
    <t>菅尾小</t>
  </si>
  <si>
    <t>馬見原小</t>
  </si>
  <si>
    <t>矢部小</t>
  </si>
  <si>
    <t>御岳小</t>
  </si>
  <si>
    <t>潤徳小</t>
  </si>
  <si>
    <t>清和小</t>
  </si>
  <si>
    <t>蘇陽小</t>
  </si>
  <si>
    <t>袴野小</t>
  </si>
  <si>
    <t>水俣第一小</t>
  </si>
  <si>
    <t>水俣第二小</t>
  </si>
  <si>
    <t>水東小</t>
  </si>
  <si>
    <t>袋小</t>
  </si>
  <si>
    <t>湯出小</t>
  </si>
  <si>
    <t>深川小</t>
  </si>
  <si>
    <t>葛渡小</t>
  </si>
  <si>
    <t>石坂川小</t>
  </si>
  <si>
    <t>田浦小</t>
  </si>
  <si>
    <t>小田浦小</t>
  </si>
  <si>
    <t>海浦小</t>
  </si>
  <si>
    <t>佐敷小</t>
  </si>
  <si>
    <t>計石小</t>
  </si>
  <si>
    <t>吉尾小</t>
  </si>
  <si>
    <t>湯浦小</t>
  </si>
  <si>
    <t>内野小</t>
  </si>
  <si>
    <t>津奈木小</t>
  </si>
  <si>
    <t>赤崎小</t>
  </si>
  <si>
    <t>平国小</t>
  </si>
  <si>
    <t>人吉東小</t>
  </si>
  <si>
    <t>人吉西小</t>
  </si>
  <si>
    <t>東間小</t>
  </si>
  <si>
    <t>大畑小</t>
  </si>
  <si>
    <t>西瀬小</t>
  </si>
  <si>
    <t>田野小</t>
  </si>
  <si>
    <t>西小</t>
  </si>
  <si>
    <t>一武小</t>
  </si>
  <si>
    <t>木上小</t>
  </si>
  <si>
    <t>多良木小</t>
  </si>
  <si>
    <t>宮ヶ野小</t>
  </si>
  <si>
    <t>久米小</t>
  </si>
  <si>
    <t>黒肥地小</t>
  </si>
  <si>
    <t>柳野分校小</t>
  </si>
  <si>
    <t>湯前小</t>
  </si>
  <si>
    <t>湯山小</t>
  </si>
  <si>
    <t>相良南小</t>
  </si>
  <si>
    <t>相良北小</t>
  </si>
  <si>
    <t>五木東小</t>
  </si>
  <si>
    <t>五木西小</t>
  </si>
  <si>
    <t>五木北小</t>
  </si>
  <si>
    <t>万江小</t>
  </si>
  <si>
    <t>渡小</t>
  </si>
  <si>
    <t>一勝地
第一小</t>
  </si>
  <si>
    <t>一勝地
第二小</t>
  </si>
  <si>
    <t>神瀬小</t>
  </si>
  <si>
    <t>免田小</t>
  </si>
  <si>
    <t>上小</t>
  </si>
  <si>
    <t>皆越分校小</t>
  </si>
  <si>
    <t>岡原小</t>
  </si>
  <si>
    <t>須恵小</t>
  </si>
  <si>
    <t>深田小</t>
  </si>
  <si>
    <t>登立小</t>
  </si>
  <si>
    <t>維和小</t>
  </si>
  <si>
    <t>中北小</t>
  </si>
  <si>
    <t>中南小</t>
  </si>
  <si>
    <t>江後分校小</t>
  </si>
  <si>
    <t>湯島小</t>
  </si>
  <si>
    <t>阿村小</t>
  </si>
  <si>
    <t>今津小</t>
  </si>
  <si>
    <t>樋合小</t>
  </si>
  <si>
    <t>教良木小</t>
  </si>
  <si>
    <t>姫戸小</t>
  </si>
  <si>
    <t>牟田小</t>
  </si>
  <si>
    <t>高戸小</t>
  </si>
  <si>
    <t>樋島小</t>
  </si>
  <si>
    <t>上北小</t>
  </si>
  <si>
    <t>本渡南小</t>
  </si>
  <si>
    <t>本渡北小</t>
  </si>
  <si>
    <t>亀場小</t>
  </si>
  <si>
    <t>志柿小</t>
  </si>
  <si>
    <t>下浦第一小</t>
  </si>
  <si>
    <t>金焼小</t>
  </si>
  <si>
    <t>枦宇土小</t>
  </si>
  <si>
    <t>楠浦小</t>
  </si>
  <si>
    <t>本町小</t>
  </si>
  <si>
    <t>佐伊津小</t>
  </si>
  <si>
    <t>宮地岳小</t>
  </si>
  <si>
    <t>牛深小</t>
  </si>
  <si>
    <t>深海小</t>
  </si>
  <si>
    <t>二浦小</t>
  </si>
  <si>
    <t>魚貫小</t>
  </si>
  <si>
    <t>久玉小</t>
  </si>
  <si>
    <t>天附小</t>
  </si>
  <si>
    <t>島子小</t>
  </si>
  <si>
    <t>御所浦北小</t>
  </si>
  <si>
    <t>浦小</t>
  </si>
  <si>
    <t>宮田小</t>
  </si>
  <si>
    <t>棚底小</t>
  </si>
  <si>
    <t>栖本小</t>
  </si>
  <si>
    <t>大多尾小</t>
  </si>
  <si>
    <t>御領小</t>
  </si>
  <si>
    <t>鬼池小</t>
  </si>
  <si>
    <t>城河原小</t>
  </si>
  <si>
    <t>手野小</t>
  </si>
  <si>
    <t>二江小</t>
  </si>
  <si>
    <t>福連木小</t>
  </si>
  <si>
    <t>下田北小</t>
  </si>
  <si>
    <t>下田南小</t>
  </si>
  <si>
    <t>高浜小</t>
  </si>
  <si>
    <t>富津小</t>
  </si>
  <si>
    <t>一町田小</t>
  </si>
  <si>
    <t>第一分校小</t>
  </si>
  <si>
    <t>新合小</t>
  </si>
  <si>
    <t>宮野河内小</t>
  </si>
  <si>
    <t>瀬戸小</t>
  </si>
  <si>
    <t>浦和小</t>
  </si>
  <si>
    <t>大楠小</t>
  </si>
  <si>
    <t>新和小</t>
  </si>
  <si>
    <t>御所浦小</t>
  </si>
  <si>
    <t>坂瀬川小</t>
  </si>
  <si>
    <t>志岐小</t>
  </si>
  <si>
    <t>富岡小</t>
  </si>
  <si>
    <t>都呂々小</t>
  </si>
  <si>
    <t>熊大附属中</t>
  </si>
  <si>
    <t>学校番号：</t>
  </si>
  <si>
    <t>学校名(略称)：</t>
  </si>
  <si>
    <t>郵便番号：</t>
  </si>
  <si>
    <t>住所：</t>
  </si>
  <si>
    <t>電話・ＦＡＸ番号：</t>
  </si>
  <si>
    <t>←小学か中学か選択</t>
  </si>
  <si>
    <t>※クラブチームは不要</t>
  </si>
  <si>
    <r>
      <t>画面左下の＼</t>
    </r>
    <r>
      <rPr>
        <b/>
        <u val="single"/>
        <sz val="9"/>
        <color indexed="10"/>
        <rFont val="ＭＳ Ｐゴシック"/>
        <family val="3"/>
      </rPr>
      <t>学校一覧</t>
    </r>
    <r>
      <rPr>
        <b/>
        <sz val="9"/>
        <color indexed="10"/>
        <rFont val="ＭＳ Ｐゴシック"/>
        <family val="3"/>
      </rPr>
      <t>／をクリック、一覧表を参照して番号を入力してください。</t>
    </r>
  </si>
  <si>
    <t>0964-32-0329</t>
  </si>
  <si>
    <t>0964-32-0319</t>
  </si>
  <si>
    <t>〒869-0603</t>
  </si>
  <si>
    <t>宇城市小川町南小野1402</t>
  </si>
  <si>
    <t>0964-43-0039</t>
  </si>
  <si>
    <t>〒869-0633</t>
  </si>
  <si>
    <t>宇城市小川町新田1675</t>
  </si>
  <si>
    <t>0964-43-0109</t>
  </si>
  <si>
    <t>0964-43-0229</t>
  </si>
  <si>
    <t>〒869-0622</t>
  </si>
  <si>
    <t>宇城市小川町西北小川1</t>
  </si>
  <si>
    <t>0964-43-0041</t>
  </si>
  <si>
    <t>0964-43-3905</t>
  </si>
  <si>
    <t>〒869-0612</t>
  </si>
  <si>
    <t>宇城市小川町南海東2050</t>
  </si>
  <si>
    <t>0964-43-0164</t>
  </si>
  <si>
    <t>宇城市豊野町糸石3016</t>
  </si>
  <si>
    <t>0964-45-2009</t>
  </si>
  <si>
    <t>0964-45-2108</t>
  </si>
  <si>
    <t>〒869-3202</t>
  </si>
  <si>
    <t>宇城市三角町郡浦88</t>
  </si>
  <si>
    <t>0964-54-0034</t>
  </si>
  <si>
    <t>0964-54-1168</t>
  </si>
  <si>
    <t>〒861-4234</t>
  </si>
  <si>
    <t>下益城郡城南町永505-1</t>
  </si>
  <si>
    <t>0964-28-2120</t>
  </si>
  <si>
    <t>0964-28-0204</t>
  </si>
  <si>
    <t>〒861-4203</t>
  </si>
  <si>
    <t>下益城郡城南町隈庄270</t>
  </si>
  <si>
    <t>0964-28-2045</t>
  </si>
  <si>
    <t>0964-28-2130</t>
  </si>
  <si>
    <t>〒861-4226</t>
  </si>
  <si>
    <t>下益城郡城南町塚原259</t>
  </si>
  <si>
    <t>0964-28-2044</t>
  </si>
  <si>
    <t>0964-28-0163</t>
  </si>
  <si>
    <t>〒861-4151</t>
  </si>
  <si>
    <t>下益城郡富合町清藤472</t>
  </si>
  <si>
    <t>096-357-4511</t>
  </si>
  <si>
    <t>096-358-5881</t>
  </si>
  <si>
    <t>〒861-4721</t>
  </si>
  <si>
    <t>下益城郡美里町土喰330</t>
  </si>
  <si>
    <t>0964-47-0009</t>
  </si>
  <si>
    <t>0964-47-0555</t>
  </si>
  <si>
    <t>〒861-4703</t>
  </si>
  <si>
    <t>下益城郡美里町畝野1944</t>
  </si>
  <si>
    <t>0964-48-0106</t>
  </si>
  <si>
    <t>0964-48-0115</t>
  </si>
  <si>
    <t>〒861-4406</t>
  </si>
  <si>
    <t>下益城郡美里町馬場537-1</t>
  </si>
  <si>
    <t>0964-46-2004</t>
  </si>
  <si>
    <t>0964-46-3937</t>
  </si>
  <si>
    <t>荒尾市荒尾981-2</t>
  </si>
  <si>
    <t>0968-63-0065</t>
  </si>
  <si>
    <t>0968-63-0079</t>
  </si>
  <si>
    <t>荒尾市万田西ノ峰777</t>
  </si>
  <si>
    <t>0968-63-0066</t>
  </si>
  <si>
    <t>0968-63-0313</t>
  </si>
  <si>
    <t>荒尾市万田178</t>
  </si>
  <si>
    <t>0968-63-0067</t>
  </si>
  <si>
    <t>0968-63-0083</t>
  </si>
  <si>
    <t>〒864-0013</t>
  </si>
  <si>
    <t>荒尾市上井手1108</t>
  </si>
  <si>
    <t>0968-66-0854</t>
  </si>
  <si>
    <t>0968-66-2389</t>
  </si>
  <si>
    <t>〒864-0165</t>
  </si>
  <si>
    <t>荒尾市樺2313-2</t>
  </si>
  <si>
    <t>0968-68-0004</t>
  </si>
  <si>
    <t>0968-68-0802</t>
  </si>
  <si>
    <t>荒尾市野原1461</t>
  </si>
  <si>
    <t>0968-68-0009</t>
  </si>
  <si>
    <t>0968-68-3979</t>
  </si>
  <si>
    <t>〒864-0021</t>
  </si>
  <si>
    <t>荒尾市一部大園305</t>
  </si>
  <si>
    <t>0968-63-0156</t>
  </si>
  <si>
    <t>0968-63-0169</t>
  </si>
  <si>
    <t>荒尾市荒尾4238</t>
  </si>
  <si>
    <t>0968-66-0461</t>
  </si>
  <si>
    <t>0968-66-0886</t>
  </si>
  <si>
    <t>荒尾市荒尾馬渡43</t>
  </si>
  <si>
    <t>0968-63-0158</t>
  </si>
  <si>
    <t>0968-63-0160</t>
  </si>
  <si>
    <t>〒864-0026</t>
  </si>
  <si>
    <t>荒尾市牛水1555</t>
  </si>
  <si>
    <t>0968-68-0191</t>
  </si>
  <si>
    <t>0968-68-5468</t>
  </si>
  <si>
    <t>〒864-0022</t>
  </si>
  <si>
    <t>荒尾市桜山町3丁目25-1</t>
  </si>
  <si>
    <t>0968-68-0201</t>
  </si>
  <si>
    <t>0968-68-7260</t>
  </si>
  <si>
    <t>〒865-0016</t>
  </si>
  <si>
    <t>玉名市岩崎1120</t>
  </si>
  <si>
    <t>0968-72-4195</t>
  </si>
  <si>
    <t>0968-72-4196</t>
  </si>
  <si>
    <t>〒865-0065</t>
  </si>
  <si>
    <t>玉名市築地1880</t>
  </si>
  <si>
    <t>0968-72-3328</t>
  </si>
  <si>
    <t>0968-72-3836</t>
  </si>
  <si>
    <t>〒865-0056</t>
  </si>
  <si>
    <t>玉名市滑石1542</t>
  </si>
  <si>
    <t>0968-76-3349</t>
  </si>
  <si>
    <t>0968-76-1328</t>
  </si>
  <si>
    <t>玉名市大浜町2100</t>
  </si>
  <si>
    <t>0968-76-0203</t>
  </si>
  <si>
    <t>0968-76-1359</t>
  </si>
  <si>
    <t>〒865-0048</t>
  </si>
  <si>
    <t>玉名市小野尻373</t>
  </si>
  <si>
    <t>0968-76-0202</t>
  </si>
  <si>
    <t>0968-76-0215</t>
  </si>
  <si>
    <t>〒865-0031</t>
  </si>
  <si>
    <t>玉名市田崎835-25</t>
  </si>
  <si>
    <t>0968-72-2602</t>
  </si>
  <si>
    <t>0968-72-6278</t>
  </si>
  <si>
    <t>〒865-0042</t>
  </si>
  <si>
    <t>玉名市宮原678</t>
  </si>
  <si>
    <t>0968-72-3417</t>
  </si>
  <si>
    <t>0968-72-6277</t>
  </si>
  <si>
    <t>〒865-0014</t>
  </si>
  <si>
    <t>玉名市安楽寺1244</t>
  </si>
  <si>
    <t>0968-72-3635</t>
  </si>
  <si>
    <t>0968-72-3716</t>
  </si>
  <si>
    <t>〒865-0003</t>
  </si>
  <si>
    <t>玉名市溝上507</t>
  </si>
  <si>
    <t>0968-72-3228</t>
  </si>
  <si>
    <t>0968-72-3265</t>
  </si>
  <si>
    <t>玉名市玉名856</t>
  </si>
  <si>
    <t>0968-72-3319</t>
  </si>
  <si>
    <t>0968-72-3407</t>
  </si>
  <si>
    <t>〒865-0008</t>
  </si>
  <si>
    <t>玉名市石貫3771</t>
  </si>
  <si>
    <t>0968-74-9121</t>
  </si>
  <si>
    <t>0968-74-9136</t>
  </si>
  <si>
    <t>〒865-0009</t>
  </si>
  <si>
    <t>玉名市三ツ川2861</t>
  </si>
  <si>
    <t>0968-74-9124</t>
  </si>
  <si>
    <t>0968-71-7944</t>
  </si>
  <si>
    <t>〒865-0011</t>
  </si>
  <si>
    <t>玉名市上小田371</t>
  </si>
  <si>
    <t>0968-72-3314</t>
  </si>
  <si>
    <t>0968-72-5136</t>
  </si>
  <si>
    <t>〒861-5403</t>
  </si>
  <si>
    <t>玉名市天水町部田見1440</t>
  </si>
  <si>
    <t>0968-82-2261</t>
  </si>
  <si>
    <t>0968-82-2056</t>
  </si>
  <si>
    <t>玉名市天水町小天6966</t>
  </si>
  <si>
    <t>0968-82-2103</t>
  </si>
  <si>
    <t>0968-82-2148</t>
  </si>
  <si>
    <t>玉名市天水町小天2896</t>
  </si>
  <si>
    <t>0968-82-2104</t>
  </si>
  <si>
    <t>0968-82-2744</t>
  </si>
  <si>
    <t>〒869-0222</t>
  </si>
  <si>
    <t>玉名市岱明町野口2460</t>
  </si>
  <si>
    <t>0968-57-0072</t>
  </si>
  <si>
    <t>0968-69-5023</t>
  </si>
  <si>
    <t>〒869-0233</t>
  </si>
  <si>
    <t>玉名市岱明町古閑302</t>
  </si>
  <si>
    <t>0968-57-0001</t>
  </si>
  <si>
    <t>0968-57-4630</t>
  </si>
  <si>
    <t>〒869-0211</t>
  </si>
  <si>
    <t>玉名市岱明町鍋345-2</t>
  </si>
  <si>
    <t>0968-57-0044</t>
  </si>
  <si>
    <t>0968-57-1195</t>
  </si>
  <si>
    <t>〒869-0202</t>
  </si>
  <si>
    <t>玉名市岱明町高道1230</t>
  </si>
  <si>
    <t>0968-57-0404</t>
  </si>
  <si>
    <t>0968-57-4626</t>
  </si>
  <si>
    <t>〒865-0072</t>
  </si>
  <si>
    <t>玉名市横島町横島3810</t>
  </si>
  <si>
    <t>0968-84-2015</t>
  </si>
  <si>
    <t>0968-84-2012</t>
  </si>
  <si>
    <t>〒869-0313</t>
  </si>
  <si>
    <t>玉名郡玉東町上白木364</t>
  </si>
  <si>
    <t>0968-85-2142</t>
  </si>
  <si>
    <t>0968-85-2191</t>
  </si>
  <si>
    <t>〒869-0303</t>
  </si>
  <si>
    <t>玉名郡玉東町木葉1118</t>
  </si>
  <si>
    <t>0968-85-2053</t>
  </si>
  <si>
    <t>0968-85-2953</t>
  </si>
  <si>
    <t>〒861-0803</t>
  </si>
  <si>
    <t>玉名郡南関町関町188</t>
  </si>
  <si>
    <t>0968-53-0009</t>
  </si>
  <si>
    <t>0968-53-0086</t>
  </si>
  <si>
    <t>〒861-0833</t>
  </si>
  <si>
    <t>玉名郡南関町高久野754</t>
  </si>
  <si>
    <t>0968-53-0412</t>
  </si>
  <si>
    <t>0968-53-0554</t>
  </si>
  <si>
    <t>〒861-0812</t>
  </si>
  <si>
    <t>玉名郡南関町相谷1800</t>
  </si>
  <si>
    <t>0968-53-0101</t>
  </si>
  <si>
    <t>0968-53-0140</t>
  </si>
  <si>
    <t>〒861-0822</t>
  </si>
  <si>
    <t>玉名郡南関町上坂下3528</t>
  </si>
  <si>
    <t>0968-53-9204</t>
  </si>
  <si>
    <t>0968-53-9233</t>
  </si>
  <si>
    <t>〒869-0101</t>
  </si>
  <si>
    <t>玉名郡長洲町宮野957-1</t>
  </si>
  <si>
    <t>0968-78-0705</t>
  </si>
  <si>
    <t>0968-78-7101</t>
  </si>
  <si>
    <t>玉名郡長洲町腹赤125</t>
  </si>
  <si>
    <t>0968-78-0704</t>
  </si>
  <si>
    <t>0968-78-7102</t>
  </si>
  <si>
    <t>玉名郡長洲町長洲1776</t>
  </si>
  <si>
    <t>0968-78-0109</t>
  </si>
  <si>
    <t>0968-78-7103</t>
  </si>
  <si>
    <t>〒869-0121</t>
  </si>
  <si>
    <t>玉名郡長洲町高浜1250</t>
  </si>
  <si>
    <t>0968-78-0605</t>
  </si>
  <si>
    <t>0968-78-7104</t>
  </si>
  <si>
    <t>〒865-0103</t>
  </si>
  <si>
    <t>玉名郡和水町長小田360</t>
  </si>
  <si>
    <t>0968-86-2189</t>
  </si>
  <si>
    <t>0968-86-2935</t>
  </si>
  <si>
    <t>玉名郡和水町江田2891</t>
  </si>
  <si>
    <t>0968-86-2039</t>
  </si>
  <si>
    <t>0968-86-2062</t>
  </si>
  <si>
    <t>〒865-0114</t>
  </si>
  <si>
    <t>玉名郡和水町岩尻1047</t>
  </si>
  <si>
    <t>0968-86-2057</t>
  </si>
  <si>
    <t>0968-86-2916</t>
  </si>
  <si>
    <t>〒865-0131</t>
  </si>
  <si>
    <t>玉名郡和水町用木472</t>
  </si>
  <si>
    <t>0968-86-2078</t>
  </si>
  <si>
    <t>0968-86-3023</t>
  </si>
  <si>
    <t>〒861-0924</t>
  </si>
  <si>
    <t>玉名郡和水町大田黒577</t>
  </si>
  <si>
    <t>0968-34-2034</t>
  </si>
  <si>
    <t>0968-42-4175</t>
  </si>
  <si>
    <t>玉名郡和水町板楠2982</t>
  </si>
  <si>
    <t>0968-34-2004</t>
  </si>
  <si>
    <t>0968-42-4075</t>
  </si>
  <si>
    <t>〒861-0911</t>
  </si>
  <si>
    <t>玉名郡和水町上十町105</t>
  </si>
  <si>
    <t>0968-34-2900</t>
  </si>
  <si>
    <t>〒861-0903</t>
  </si>
  <si>
    <t>玉名郡和水町和仁781</t>
  </si>
  <si>
    <t>0968-34-2130</t>
  </si>
  <si>
    <t>0968-42-4675</t>
  </si>
  <si>
    <t>山鹿市山鹿351</t>
  </si>
  <si>
    <t>0968-43-1171</t>
  </si>
  <si>
    <t>0968-43-1173</t>
  </si>
  <si>
    <t>〒861-0535</t>
  </si>
  <si>
    <t>山鹿市南島1125</t>
  </si>
  <si>
    <t>0968-43-1179</t>
  </si>
  <si>
    <t>0968-42-8277</t>
  </si>
  <si>
    <t>〒861-0544</t>
  </si>
  <si>
    <t>山鹿市保多田1551</t>
  </si>
  <si>
    <t>0968-43-1174</t>
  </si>
  <si>
    <t>0968-42-8216</t>
  </si>
  <si>
    <t>〒861-0511</t>
  </si>
  <si>
    <t>山鹿市熊入町300</t>
  </si>
  <si>
    <t>0968-43-1178</t>
  </si>
  <si>
    <t>0968-42-8238</t>
  </si>
  <si>
    <t>〒861-0556</t>
  </si>
  <si>
    <t>山鹿市平山5364</t>
  </si>
  <si>
    <t>0968-43-1175</t>
  </si>
  <si>
    <t>0968-42-1718</t>
  </si>
  <si>
    <t>山鹿市津留2795</t>
  </si>
  <si>
    <t>0968-43-1176</t>
  </si>
  <si>
    <t>0968-42-8488</t>
  </si>
  <si>
    <t>〒861-0522</t>
  </si>
  <si>
    <t>山鹿市久原2935</t>
  </si>
  <si>
    <t>0968-43-1177</t>
  </si>
  <si>
    <t>0968-42-8410</t>
  </si>
  <si>
    <t>〒861-0382</t>
  </si>
  <si>
    <t>山鹿市方保田1874</t>
  </si>
  <si>
    <t>0968-46-2168</t>
  </si>
  <si>
    <t>0968-42-9266</t>
  </si>
  <si>
    <t>〒861-0304</t>
  </si>
  <si>
    <t>山鹿市鹿本町御宇田258</t>
  </si>
  <si>
    <t>0968-46-2067</t>
  </si>
  <si>
    <t>0968-46-5875</t>
  </si>
  <si>
    <t>〒861-0303</t>
  </si>
  <si>
    <t>山鹿市鹿本町高橋638</t>
  </si>
  <si>
    <t>0968-46-2162</t>
  </si>
  <si>
    <t>0968-42-3915</t>
  </si>
  <si>
    <t>〒861-0314</t>
  </si>
  <si>
    <t>山鹿市鹿本町中川965</t>
  </si>
  <si>
    <t>0968-46-2178</t>
  </si>
  <si>
    <t>0968-42-3287</t>
  </si>
  <si>
    <t>〒861-0605</t>
  </si>
  <si>
    <t>山鹿市鹿北町多久1261</t>
  </si>
  <si>
    <t>0968-42-5006</t>
  </si>
  <si>
    <t>0968-32-2506</t>
  </si>
  <si>
    <t>〒861-0603</t>
  </si>
  <si>
    <t>山鹿市鹿北町岩野500</t>
  </si>
  <si>
    <t>0968-32-2017</t>
  </si>
  <si>
    <t>0968-42-5311</t>
  </si>
  <si>
    <t>〒861-0602</t>
  </si>
  <si>
    <t>山鹿市鹿北町芋生4041</t>
  </si>
  <si>
    <t>0968-32-2156</t>
  </si>
  <si>
    <t>0968-42-5911</t>
  </si>
  <si>
    <t>〒861-0414</t>
  </si>
  <si>
    <t>山鹿市菊鹿町上内田561</t>
  </si>
  <si>
    <t>0968-48-9021</t>
  </si>
  <si>
    <t>0968-48-9910</t>
  </si>
  <si>
    <t>〒861-0413</t>
  </si>
  <si>
    <t>山鹿市菊鹿町矢谷1040</t>
  </si>
  <si>
    <t>　　　－</t>
  </si>
  <si>
    <t>〒861-0411</t>
  </si>
  <si>
    <t>山鹿市菊鹿町山内937</t>
  </si>
  <si>
    <t>〒861-0424</t>
  </si>
  <si>
    <t>山鹿市菊鹿町松尾664</t>
  </si>
  <si>
    <t>0968-48-2955</t>
  </si>
  <si>
    <t>0968-48-3673</t>
  </si>
  <si>
    <t>〒861-0563</t>
  </si>
  <si>
    <t>山鹿市鹿央町千田4187</t>
  </si>
  <si>
    <t>0968-36-2004</t>
  </si>
  <si>
    <t>0968-42-0788</t>
  </si>
  <si>
    <t>〒861-0565</t>
  </si>
  <si>
    <t>山鹿市鹿央町合里380</t>
  </si>
  <si>
    <t>0968-36-2055</t>
  </si>
  <si>
    <t>0968-42-0591</t>
  </si>
  <si>
    <t>〒861-0574</t>
  </si>
  <si>
    <t>山鹿市鹿央町梅木谷245</t>
  </si>
  <si>
    <t>0968-36-2255</t>
  </si>
  <si>
    <t>0968-42-0211</t>
  </si>
  <si>
    <t>〒861-0405</t>
  </si>
  <si>
    <t>山鹿市菊鹿町下永野841</t>
  </si>
  <si>
    <t>0968-48-2016</t>
  </si>
  <si>
    <t>0968-48-3691</t>
  </si>
  <si>
    <t>〒861-0131</t>
  </si>
  <si>
    <t>鹿本郡植木町広住1</t>
  </si>
  <si>
    <t>096-272-0009</t>
  </si>
  <si>
    <t>096-272-0016</t>
  </si>
  <si>
    <t>〒861-0102</t>
  </si>
  <si>
    <t>鹿本郡植木町内1424</t>
  </si>
  <si>
    <t>096-272-0839</t>
  </si>
  <si>
    <t>096-273-3993</t>
  </si>
  <si>
    <t>〒861-0162</t>
  </si>
  <si>
    <t>鹿本郡植木町富応1302-5</t>
  </si>
  <si>
    <t>096-272-0141</t>
  </si>
  <si>
    <t>096-272-0941</t>
  </si>
  <si>
    <t>〒861-0153</t>
  </si>
  <si>
    <t>鹿本郡植木町円台寺124</t>
  </si>
  <si>
    <t>096-272-3951</t>
  </si>
  <si>
    <t>096-272-3954</t>
  </si>
  <si>
    <t>鹿本郡植木町滴水2255</t>
  </si>
  <si>
    <t>096-272-0054</t>
  </si>
  <si>
    <t>096-272-0909</t>
  </si>
  <si>
    <t>〒861-0123</t>
  </si>
  <si>
    <t>鹿本郡植木町有泉841</t>
  </si>
  <si>
    <t>096-272-0857</t>
  </si>
  <si>
    <t>096-272-0860</t>
  </si>
  <si>
    <t>〒861-0106</t>
  </si>
  <si>
    <t>鹿本郡植木町豊田474</t>
  </si>
  <si>
    <t>096-272-0838</t>
  </si>
  <si>
    <t>096-272-0885</t>
  </si>
  <si>
    <t>〒861-0117</t>
  </si>
  <si>
    <t>鹿本郡植木町正清499-3</t>
  </si>
  <si>
    <t>096-274-6250</t>
  </si>
  <si>
    <t>096-274-6262</t>
  </si>
  <si>
    <t>菊池市隈府792</t>
  </si>
  <si>
    <t>0968-25-2197</t>
  </si>
  <si>
    <t>0968-25-2198</t>
  </si>
  <si>
    <t>〒861-1302</t>
  </si>
  <si>
    <t>菊池市下河原4692</t>
  </si>
  <si>
    <t>0968-25-2634</t>
  </si>
  <si>
    <t>0968-25-1249</t>
  </si>
  <si>
    <t>〒861-1442</t>
  </si>
  <si>
    <t>菊池市四町分1031</t>
  </si>
  <si>
    <t>0968-27-0103</t>
  </si>
  <si>
    <t>0968-27-0127</t>
  </si>
  <si>
    <t>〒861-1672</t>
  </si>
  <si>
    <t>菊池市龍門356</t>
  </si>
  <si>
    <t>0968-27-1354</t>
  </si>
  <si>
    <t>0968-27-1357</t>
  </si>
  <si>
    <t>〒861-1323</t>
  </si>
  <si>
    <t>菊池市西寺1928</t>
  </si>
  <si>
    <t>0968-25-2093</t>
  </si>
  <si>
    <t>0968-25-4673</t>
  </si>
  <si>
    <t>〒861-1313</t>
  </si>
  <si>
    <t>菊池市出田2516</t>
  </si>
  <si>
    <t>0968-25-2386</t>
  </si>
  <si>
    <t>0968-25-0694</t>
  </si>
  <si>
    <t>〒861-1311</t>
  </si>
  <si>
    <t>菊池市赤星1164</t>
  </si>
  <si>
    <t>0968-25-2053</t>
  </si>
  <si>
    <t>0968-25-0469</t>
  </si>
  <si>
    <t>〒861-1203</t>
  </si>
  <si>
    <t>菊池市泗水町住吉2851</t>
  </si>
  <si>
    <t>0968-38-2151</t>
  </si>
  <si>
    <t>0968-38-5493</t>
  </si>
  <si>
    <t>菊池市泗水町豊水3481</t>
  </si>
  <si>
    <t>0968-38-2028</t>
  </si>
  <si>
    <t>0968-38-6557</t>
  </si>
  <si>
    <t>〒861-1214</t>
  </si>
  <si>
    <t>菊池市泗水町田島333</t>
  </si>
  <si>
    <t>0968-38-2453</t>
  </si>
  <si>
    <t>0968-38-5295</t>
  </si>
  <si>
    <t>菊池市七城町甲佐町33</t>
  </si>
  <si>
    <t>0968-25-2629</t>
  </si>
  <si>
    <t>0968-25-5020</t>
  </si>
  <si>
    <t>〒869-1207</t>
  </si>
  <si>
    <t>菊池市旭志新明2790</t>
  </si>
  <si>
    <t>0968-37-2032</t>
  </si>
  <si>
    <t>0968-37-2797</t>
  </si>
  <si>
    <t>〒861-1682</t>
  </si>
  <si>
    <t>菊池市重味2836-1</t>
  </si>
  <si>
    <t>0968-27-1351</t>
  </si>
  <si>
    <t>0968-27-1353</t>
  </si>
  <si>
    <t>菊池市隈府1530-1</t>
  </si>
  <si>
    <t>0968-25-3933</t>
  </si>
  <si>
    <t>0968-25-2915</t>
  </si>
  <si>
    <t>〒861-1111</t>
  </si>
  <si>
    <t>合志市上庄55</t>
  </si>
  <si>
    <t>096-248-0016</t>
  </si>
  <si>
    <t>096-248-0803</t>
  </si>
  <si>
    <t>〒861-1101</t>
  </si>
  <si>
    <t>合志市合生2197</t>
  </si>
  <si>
    <t>096-242-0103</t>
  </si>
  <si>
    <t>096-242-3842</t>
  </si>
  <si>
    <t>合志市須屋1873</t>
  </si>
  <si>
    <t>096-344-0100</t>
  </si>
  <si>
    <t>096-344-0147</t>
  </si>
  <si>
    <t>合志市野々島4832</t>
  </si>
  <si>
    <t>096-242-0102</t>
  </si>
  <si>
    <t>096-242-3617</t>
  </si>
  <si>
    <t>合志市豊岡2224-29</t>
  </si>
  <si>
    <t>096-248-0154</t>
  </si>
  <si>
    <t>096-248-0811</t>
  </si>
  <si>
    <t>合志市須屋2948</t>
  </si>
  <si>
    <t>096-242-0511</t>
  </si>
  <si>
    <t>096-242-0512</t>
  </si>
  <si>
    <t>〒861-1112</t>
  </si>
  <si>
    <t>合志市幾久富1909-101</t>
  </si>
  <si>
    <t>096-248-5280</t>
  </si>
  <si>
    <t>096-248-5323</t>
  </si>
  <si>
    <t>〒869-1235</t>
  </si>
  <si>
    <t>菊池郡大津町室1825</t>
  </si>
  <si>
    <t>096-293-9201</t>
  </si>
  <si>
    <t>096-293-9202</t>
  </si>
  <si>
    <t>〒869-1221</t>
  </si>
  <si>
    <t>菊池郡大津町陣内1582</t>
  </si>
  <si>
    <t>096-293-2274</t>
  </si>
  <si>
    <t>096-293-1721</t>
  </si>
  <si>
    <t>〒869-1236</t>
  </si>
  <si>
    <t>菊池郡大津町杉水3092</t>
  </si>
  <si>
    <t>096-293-2365</t>
  </si>
  <si>
    <t>096-293-7687</t>
  </si>
  <si>
    <t>〒869-1219</t>
  </si>
  <si>
    <t>菊池郡大津町大林44</t>
  </si>
  <si>
    <t>096-293-2341</t>
  </si>
  <si>
    <t>096-293-1719</t>
  </si>
  <si>
    <t>〒869-1234</t>
  </si>
  <si>
    <t>菊池郡大津町引水210</t>
  </si>
  <si>
    <t>096-293-2065</t>
  </si>
  <si>
    <t>096-293-2816</t>
  </si>
  <si>
    <t>〒869-1231</t>
  </si>
  <si>
    <t>菊池郡大津町平川2261</t>
  </si>
  <si>
    <t>096-293-2367</t>
  </si>
  <si>
    <t>096-293-7663</t>
  </si>
  <si>
    <t>菊池郡菊陽町津久札411</t>
  </si>
  <si>
    <t>096-232-2001</t>
  </si>
  <si>
    <t>096-232-2344</t>
  </si>
  <si>
    <t>菊池郡菊陽町津久札3914</t>
  </si>
  <si>
    <t>096-338-2132</t>
  </si>
  <si>
    <t>096-338-7601</t>
  </si>
  <si>
    <t>〒869-1106</t>
  </si>
  <si>
    <t>菊池郡菊陽町曲手397</t>
  </si>
  <si>
    <t>096-232-2002</t>
  </si>
  <si>
    <t>096-232-2104</t>
  </si>
  <si>
    <t>〒869-1102</t>
  </si>
  <si>
    <t>菊池郡菊陽町原水4652</t>
  </si>
  <si>
    <t>096-232-0453</t>
  </si>
  <si>
    <t>096-232-0309</t>
  </si>
  <si>
    <t>菊池郡菊陽町原水5666-40</t>
  </si>
  <si>
    <t>096-232-1745</t>
  </si>
  <si>
    <t>096-232-4593</t>
  </si>
  <si>
    <t>菊池郡菊陽町津久札4061</t>
  </si>
  <si>
    <t>096-338-2500</t>
  </si>
  <si>
    <t>096-338-2519</t>
  </si>
  <si>
    <t>阿蘇市一の宮町宮地2511</t>
  </si>
  <si>
    <t>0967-22-0113</t>
  </si>
  <si>
    <t>0967-22-0391</t>
  </si>
  <si>
    <t>〒869-2611</t>
  </si>
  <si>
    <t>阿蘇市一の宮町坂梨3028</t>
  </si>
  <si>
    <t>0967-22-0035</t>
  </si>
  <si>
    <t>0967-22-0271</t>
  </si>
  <si>
    <t>〒869-2613</t>
  </si>
  <si>
    <t>阿蘇市一の宮町中通1521</t>
  </si>
  <si>
    <t>0967-22-0121</t>
  </si>
  <si>
    <t>0967-22-4339</t>
  </si>
  <si>
    <t>阿蘇市一の宮町中通2177</t>
  </si>
  <si>
    <t>0967-22-0199</t>
  </si>
  <si>
    <t>0967-22-3792</t>
  </si>
  <si>
    <t>阿蘇市黒川1234-1</t>
  </si>
  <si>
    <t>0967-34-0017</t>
  </si>
  <si>
    <t>0967-34-1631</t>
  </si>
  <si>
    <t>〒869-2226</t>
  </si>
  <si>
    <t>阿蘇市乙姫1612</t>
  </si>
  <si>
    <t>0967-32-0209</t>
  </si>
  <si>
    <t>0967-32-4544</t>
  </si>
  <si>
    <t>〒869-2235</t>
  </si>
  <si>
    <t>阿蘇市狩尾675</t>
  </si>
  <si>
    <t>0967-32-2442</t>
  </si>
  <si>
    <t>0967-32-4394</t>
  </si>
  <si>
    <t>〒869-2301</t>
  </si>
  <si>
    <t>阿蘇市内牧1376</t>
  </si>
  <si>
    <t>0967-32-0010</t>
  </si>
  <si>
    <t>0967-32-3286</t>
  </si>
  <si>
    <t>〒869-2314</t>
  </si>
  <si>
    <t>阿蘇市小野田567-2</t>
  </si>
  <si>
    <t>0967-32-0797</t>
  </si>
  <si>
    <t>0967-32-4639</t>
  </si>
  <si>
    <t>〒869-2237</t>
  </si>
  <si>
    <t>阿蘇市的石1494</t>
  </si>
  <si>
    <t>0967-35-0812</t>
  </si>
  <si>
    <t>0967-35-0881</t>
  </si>
  <si>
    <t>阿蘇市波野大字波野3742-1</t>
  </si>
  <si>
    <t>0967-24-2032</t>
  </si>
  <si>
    <t>0967-24-2030</t>
  </si>
  <si>
    <t>〒869-2403</t>
  </si>
  <si>
    <t>阿蘇郡南小国町中原2469</t>
  </si>
  <si>
    <t>0967-42-0044</t>
  </si>
  <si>
    <t>0967-42-0496</t>
  </si>
  <si>
    <t>阿蘇郡南小国町赤馬場1922</t>
  </si>
  <si>
    <t>0967-42-0039</t>
  </si>
  <si>
    <t>0967-42-0456</t>
  </si>
  <si>
    <t>〒869-2402</t>
  </si>
  <si>
    <t>阿蘇郡南小国町満願寺7045</t>
  </si>
  <si>
    <t>0967-44-0450</t>
  </si>
  <si>
    <t>0967-44-0008</t>
  </si>
  <si>
    <t>〒869-2502</t>
  </si>
  <si>
    <t>阿蘇郡小国町黒渕2503</t>
  </si>
  <si>
    <t>0967-46-2181</t>
  </si>
  <si>
    <t>0967-46-5824</t>
  </si>
  <si>
    <t>〒869-2506</t>
  </si>
  <si>
    <t>阿蘇郡小国町上田3469</t>
  </si>
  <si>
    <t>0967-46-2090</t>
  </si>
  <si>
    <t>0967-46-5821</t>
  </si>
  <si>
    <t>〒869-2503</t>
  </si>
  <si>
    <t>阿蘇郡小国町下城3517</t>
  </si>
  <si>
    <t>0967-46-2020</t>
  </si>
  <si>
    <t>0967-46-2787</t>
  </si>
  <si>
    <t>阿蘇郡小国町宮原174</t>
  </si>
  <si>
    <t>0967-46-2063</t>
  </si>
  <si>
    <t>0967-46-5820</t>
  </si>
  <si>
    <t>〒869-2505</t>
  </si>
  <si>
    <t>阿蘇郡小国町北里2473</t>
  </si>
  <si>
    <t>0967-46-2501</t>
  </si>
  <si>
    <t>0967-46-5822</t>
  </si>
  <si>
    <t>〒869-2504</t>
  </si>
  <si>
    <t>阿蘇郡小国町西里985-2</t>
  </si>
  <si>
    <t>0967-46-2123</t>
  </si>
  <si>
    <t>0967-46-5823</t>
  </si>
  <si>
    <t>阿蘇郡産山村山鹿476</t>
  </si>
  <si>
    <t>0967-25-2012</t>
  </si>
  <si>
    <t>0967-25-2017</t>
  </si>
  <si>
    <t>阿蘇郡高森町野尻1897</t>
  </si>
  <si>
    <t>0967-65-0022</t>
  </si>
  <si>
    <t>0967-65-0250</t>
  </si>
  <si>
    <t>阿蘇郡高森町高森1100</t>
  </si>
  <si>
    <t>0967-62-0038</t>
  </si>
  <si>
    <t>0967-62-3368</t>
  </si>
  <si>
    <t>阿蘇郡西原村小森2767</t>
  </si>
  <si>
    <t>096-279-2004</t>
  </si>
  <si>
    <t>096-279-4076</t>
  </si>
  <si>
    <t>〒861-2404</t>
  </si>
  <si>
    <t>阿蘇郡西原村河原976</t>
  </si>
  <si>
    <t>096-279-2506</t>
  </si>
  <si>
    <t>096-279-4073</t>
  </si>
  <si>
    <t>〒869-1505</t>
  </si>
  <si>
    <t>阿蘇郡南阿蘇村中松4212</t>
  </si>
  <si>
    <t>0967-62-9403</t>
  </si>
  <si>
    <t>0967-62-9479</t>
  </si>
  <si>
    <t>阿蘇郡南阿蘇村吉田1499</t>
  </si>
  <si>
    <t>0967-62-9443</t>
  </si>
  <si>
    <t>0967-62-9483</t>
  </si>
  <si>
    <t>〒869-1501</t>
  </si>
  <si>
    <t>阿蘇郡南阿蘇村両併995</t>
  </si>
  <si>
    <t>0967-62-0126</t>
  </si>
  <si>
    <t>0967-62-0191</t>
  </si>
  <si>
    <t>阿蘇郡南阿蘇村河陽2986</t>
  </si>
  <si>
    <t>0967-67-0021</t>
  </si>
  <si>
    <t>0967-67-2596</t>
  </si>
  <si>
    <t>阿蘇郡南阿蘇村河陽4964</t>
  </si>
  <si>
    <t>0967-67-0008</t>
  </si>
  <si>
    <t>0967-67-1795</t>
  </si>
  <si>
    <t>〒869-1401</t>
  </si>
  <si>
    <t>阿蘇郡南阿蘇村立野1596</t>
  </si>
  <si>
    <t>0967-68-0012</t>
  </si>
  <si>
    <t>0967-68-0647</t>
  </si>
  <si>
    <t>阿蘇郡南阿蘇村河陰130</t>
  </si>
  <si>
    <t>0967-67-0232</t>
  </si>
  <si>
    <t>0967-63-4070</t>
  </si>
  <si>
    <t>〒861-3205</t>
  </si>
  <si>
    <t>上益城郡御船町滝川3</t>
  </si>
  <si>
    <t>096-282-0044</t>
  </si>
  <si>
    <t>096-281-7803</t>
  </si>
  <si>
    <t>〒861-3208</t>
  </si>
  <si>
    <t>上益城郡御船町滝尾934-1</t>
  </si>
  <si>
    <t>096-282-0703</t>
  </si>
  <si>
    <t>096-281-7855</t>
  </si>
  <si>
    <t>〒861-3204</t>
  </si>
  <si>
    <t>上益城郡御船町木倉954</t>
  </si>
  <si>
    <t>096-282-0076</t>
  </si>
  <si>
    <t>096-281-7856</t>
  </si>
  <si>
    <t>〒861-3203</t>
  </si>
  <si>
    <t>上益城郡御船町高木1633</t>
  </si>
  <si>
    <t>096-282-0719</t>
  </si>
  <si>
    <t>096-281-7055</t>
  </si>
  <si>
    <t>〒861-3202</t>
  </si>
  <si>
    <t>上益城郡御船町小坂2193-2</t>
  </si>
  <si>
    <t>096-282-0718</t>
  </si>
  <si>
    <t>096-281-7618</t>
  </si>
  <si>
    <t>上益城郡御船町上野1500</t>
  </si>
  <si>
    <t>096-284-2021</t>
  </si>
  <si>
    <t>096-281-9002</t>
  </si>
  <si>
    <t>〒861-3105</t>
  </si>
  <si>
    <t>上益城郡嘉島町上六嘉2063</t>
  </si>
  <si>
    <t>096-237-0002</t>
  </si>
  <si>
    <t>096-237-1972</t>
  </si>
  <si>
    <t>上益城郡嘉島町上島1919-2</t>
  </si>
  <si>
    <t>096-237-0013</t>
  </si>
  <si>
    <t>096-235-2730</t>
  </si>
  <si>
    <t>〒861-2222</t>
  </si>
  <si>
    <t>上益城郡益城町砥川910</t>
  </si>
  <si>
    <t>096-288-8130</t>
  </si>
  <si>
    <t>096-287-6005</t>
  </si>
  <si>
    <t>〒861-2232</t>
  </si>
  <si>
    <t>上益城郡益城町馬水35</t>
  </si>
  <si>
    <t>096-286-6116</t>
  </si>
  <si>
    <t>096-286-6687</t>
  </si>
  <si>
    <t>上益城郡益城町福原690-1</t>
  </si>
  <si>
    <t>096-286-2031</t>
  </si>
  <si>
    <t>096-287-1131</t>
  </si>
  <si>
    <t>〒861-2203</t>
  </si>
  <si>
    <t>上益城郡益城町上陳369</t>
  </si>
  <si>
    <t>096-286-2091</t>
  </si>
  <si>
    <t>096-286-6199</t>
  </si>
  <si>
    <t>〒861-2235</t>
  </si>
  <si>
    <t>上益城郡益城町福富1001</t>
  </si>
  <si>
    <t>096-289-0700</t>
  </si>
  <si>
    <t>096-289-0701</t>
  </si>
  <si>
    <t>〒861-4607</t>
  </si>
  <si>
    <t>上益城郡甲佐町豊内515</t>
  </si>
  <si>
    <t>096-234-0043</t>
  </si>
  <si>
    <t>096-235-3036</t>
  </si>
  <si>
    <t>〒861-3243</t>
  </si>
  <si>
    <t>上益城郡甲佐町白旗50</t>
  </si>
  <si>
    <t>096-234-0788</t>
  </si>
  <si>
    <t>096-235-3080</t>
  </si>
  <si>
    <t>〒861-4617</t>
  </si>
  <si>
    <t>上益城郡甲佐町津志田3073</t>
  </si>
  <si>
    <t>096-234-0078</t>
  </si>
  <si>
    <t>〒861-4622</t>
  </si>
  <si>
    <t>上益城郡甲佐町上早川1220</t>
  </si>
  <si>
    <t>096-234-0106</t>
  </si>
  <si>
    <t>096-235-3010</t>
  </si>
  <si>
    <t>〒861-4634</t>
  </si>
  <si>
    <t>上益城郡甲佐町小鹿358</t>
  </si>
  <si>
    <t>096-234-0762</t>
  </si>
  <si>
    <t>096-235-3072</t>
  </si>
  <si>
    <t>〒861-3911</t>
  </si>
  <si>
    <t>上益城郡山都町菅尾1258</t>
  </si>
  <si>
    <t>0967-83-0646</t>
  </si>
  <si>
    <t>0967-83-0657</t>
  </si>
  <si>
    <t>〒861-3901</t>
  </si>
  <si>
    <t>上益城郡山都町馬見原165</t>
  </si>
  <si>
    <t>0967-83-0022</t>
  </si>
  <si>
    <t>0967-83-0046</t>
  </si>
  <si>
    <t>〒861-3905</t>
  </si>
  <si>
    <t>上益城郡山都町大野668</t>
  </si>
  <si>
    <t>0967-83-0068</t>
  </si>
  <si>
    <t>0967-73-2708</t>
  </si>
  <si>
    <t>〒861-3512</t>
  </si>
  <si>
    <t>上益城郡山都町下馬尾17</t>
  </si>
  <si>
    <t>0967-72-0069</t>
  </si>
  <si>
    <t>0967-72-0288</t>
  </si>
  <si>
    <t>〒861-3784</t>
  </si>
  <si>
    <t>上益城郡山都町川野1543</t>
  </si>
  <si>
    <t>0967-72-1004</t>
  </si>
  <si>
    <t>0967-72-1068</t>
  </si>
  <si>
    <t>〒861-3511</t>
  </si>
  <si>
    <t>上益城郡山都町入佐264</t>
  </si>
  <si>
    <t>0967-72-0085</t>
  </si>
  <si>
    <t>0967-72-0012</t>
  </si>
  <si>
    <t>〒861-3841</t>
  </si>
  <si>
    <t>上益城郡山都町仮屋384</t>
  </si>
  <si>
    <t>0967-82-2012</t>
  </si>
  <si>
    <t>0967-82-3428</t>
  </si>
  <si>
    <t>〒861-3923</t>
  </si>
  <si>
    <t>上益城郡山都町柏981-3</t>
  </si>
  <si>
    <t>0967-85-0200</t>
  </si>
  <si>
    <t>0967-85-0294</t>
  </si>
  <si>
    <t>〒861-3455</t>
  </si>
  <si>
    <t>上益城郡山都町北中島2333-1</t>
  </si>
  <si>
    <t>0967-75-0022</t>
  </si>
  <si>
    <t>0967-73-3001</t>
  </si>
  <si>
    <t>八代市北の丸町1-7</t>
  </si>
  <si>
    <t>0965-33-2149</t>
  </si>
  <si>
    <t>0965-33-2140</t>
  </si>
  <si>
    <t>〒866-0896</t>
  </si>
  <si>
    <t>八代市日置町445</t>
  </si>
  <si>
    <t>0965-32-6143</t>
  </si>
  <si>
    <t>0965-32-6144</t>
  </si>
  <si>
    <t>〒866-0081</t>
  </si>
  <si>
    <t>八代市植柳上町449</t>
  </si>
  <si>
    <t>0965-35-1933</t>
  </si>
  <si>
    <t>0965-35-1934</t>
  </si>
  <si>
    <t>〒866-0885</t>
  </si>
  <si>
    <t>八代市永碇町828-1</t>
  </si>
  <si>
    <t>0965-32-2709</t>
  </si>
  <si>
    <t>0965-32-2719</t>
  </si>
  <si>
    <t>〒869-5154</t>
  </si>
  <si>
    <t>八代市高植本町1207</t>
  </si>
  <si>
    <t>0965-32-3988</t>
  </si>
  <si>
    <t>0965-39-4133</t>
  </si>
  <si>
    <t>〒866-0062</t>
  </si>
  <si>
    <t>八代市豊原中町317</t>
  </si>
  <si>
    <t>0965-32-4575</t>
  </si>
  <si>
    <t>0965-32-4585</t>
  </si>
  <si>
    <t>〒866-0894</t>
  </si>
  <si>
    <t>八代市上野町1131</t>
  </si>
  <si>
    <t>0965-32-3254</t>
  </si>
  <si>
    <t>0965-33-0917</t>
  </si>
  <si>
    <t>〒866-0007</t>
  </si>
  <si>
    <t>八代市郡築六番町49-1</t>
  </si>
  <si>
    <t>0965-37-0806</t>
  </si>
  <si>
    <t>0965-37-0859</t>
  </si>
  <si>
    <t>〒866-0016</t>
  </si>
  <si>
    <t>八代市新地町4-1</t>
  </si>
  <si>
    <t>0965-33-3163</t>
  </si>
  <si>
    <t>0965-33-3164</t>
  </si>
  <si>
    <t>〒866-0805</t>
  </si>
  <si>
    <t>八代市宮地町1826</t>
  </si>
  <si>
    <t>0965-32-3877</t>
  </si>
  <si>
    <t>0965-31-6250</t>
  </si>
  <si>
    <t>〒866-0801</t>
  </si>
  <si>
    <t>八代市東町5468-1</t>
  </si>
  <si>
    <t>0965-32-4355</t>
  </si>
  <si>
    <t>八代市日奈久竹之内町　　　　4277-1</t>
  </si>
  <si>
    <t>0965-38-0044</t>
  </si>
  <si>
    <t>0965-43-6002</t>
  </si>
  <si>
    <t>〒869-4722</t>
  </si>
  <si>
    <t>八代市昭和明徴町731-2</t>
  </si>
  <si>
    <t>0965-37-2025</t>
  </si>
  <si>
    <t>0965-31-3013</t>
  </si>
  <si>
    <t>〒869-5174</t>
  </si>
  <si>
    <t>八代市二見下大野町2258-1</t>
  </si>
  <si>
    <t>0965-38-9339</t>
  </si>
  <si>
    <t>0965-46-7012</t>
  </si>
  <si>
    <t>〒869-4613</t>
  </si>
  <si>
    <t>八代市岡町谷川1043</t>
  </si>
  <si>
    <t>0965-39-0005</t>
  </si>
  <si>
    <t>0965-53-6005</t>
  </si>
  <si>
    <t>〒869-4201</t>
  </si>
  <si>
    <t>八代市鏡町鏡村609-1</t>
  </si>
  <si>
    <t>0965-52-0050</t>
  </si>
  <si>
    <t>0965-52-6661</t>
  </si>
  <si>
    <t>〒869-4205</t>
  </si>
  <si>
    <t>八代市鏡町野崎217-1</t>
  </si>
  <si>
    <t>0965-53-9125</t>
  </si>
  <si>
    <t>〒869-4214</t>
  </si>
  <si>
    <t>八代市鏡町中島1360-1</t>
  </si>
  <si>
    <t>0965-52-1206</t>
  </si>
  <si>
    <t>〒869-4292</t>
  </si>
  <si>
    <t>八代市鏡町両出1371-1</t>
  </si>
  <si>
    <t>0965-52-0349</t>
  </si>
  <si>
    <t>0965-52-6483</t>
  </si>
  <si>
    <t>〒869-4703</t>
  </si>
  <si>
    <t>八代市千丁町新牟田1345</t>
  </si>
  <si>
    <t>0965-46-0075</t>
  </si>
  <si>
    <t>0965-46-2095</t>
  </si>
  <si>
    <t>八代市東陽町南3405-2</t>
  </si>
  <si>
    <t>0965-65-2131</t>
  </si>
  <si>
    <t>0965-65-2132</t>
  </si>
  <si>
    <t>〒869-4512</t>
  </si>
  <si>
    <t>八代市泉町樅木137-4</t>
  </si>
  <si>
    <t>0965-67-5220</t>
  </si>
  <si>
    <t>0965-67-5188</t>
  </si>
  <si>
    <t>〒866-0055</t>
  </si>
  <si>
    <t>八代市迎町1丁目16号1-1</t>
  </si>
  <si>
    <t>0965-35-6191</t>
  </si>
  <si>
    <t>0965-35-6183</t>
  </si>
  <si>
    <t>八代市坂本町荒瀬6544</t>
  </si>
  <si>
    <t>0965-45-3888</t>
  </si>
  <si>
    <t>0965-45-3277</t>
  </si>
  <si>
    <t>〒867-0011</t>
  </si>
  <si>
    <t>水俣市陣内1丁目1-2</t>
  </si>
  <si>
    <t>0966-63-4133</t>
  </si>
  <si>
    <t>0966-63-4134</t>
  </si>
  <si>
    <t>〒867-0059</t>
  </si>
  <si>
    <t>水俣市栄町1丁目2-1</t>
  </si>
  <si>
    <t>0966-63-2227</t>
  </si>
  <si>
    <t>0966-63-0754</t>
  </si>
  <si>
    <t>〒867-0002</t>
  </si>
  <si>
    <t>水俣市初野59</t>
  </si>
  <si>
    <t>0966-63-3279</t>
  </si>
  <si>
    <t>0966-63-3293</t>
  </si>
  <si>
    <t>水俣市袋1413</t>
  </si>
  <si>
    <t>0966-63-4611</t>
  </si>
  <si>
    <t>0966-63-4620</t>
  </si>
  <si>
    <t>水俣市湯出1641</t>
  </si>
  <si>
    <t>0966-68-0018</t>
  </si>
  <si>
    <t>0966-68-0063</t>
  </si>
  <si>
    <t>〒867-0014</t>
  </si>
  <si>
    <t>水俣市中鶴539</t>
  </si>
  <si>
    <t>0966-63-4517</t>
  </si>
  <si>
    <t>0966-63-4537</t>
  </si>
  <si>
    <t>水俣市葛渡270-2</t>
  </si>
  <si>
    <t>0966-67-1003</t>
  </si>
  <si>
    <t>0966-67-1066</t>
  </si>
  <si>
    <t>〒867-0174</t>
  </si>
  <si>
    <t>水俣市石坂川113</t>
  </si>
  <si>
    <t>0966-67-1002</t>
  </si>
  <si>
    <t>0966-67-1054</t>
  </si>
  <si>
    <t>水俣市久木野1117</t>
  </si>
  <si>
    <t>0966-69-0014</t>
  </si>
  <si>
    <t>0966-69-0027</t>
  </si>
  <si>
    <t>葦北郡芦北町田浦840</t>
  </si>
  <si>
    <t>0966-87-0015</t>
  </si>
  <si>
    <t>〒869-5303</t>
  </si>
  <si>
    <t>葦北郡芦北町小田浦3339</t>
  </si>
  <si>
    <t>0966-87-0069</t>
  </si>
  <si>
    <t>0966-87-0144</t>
  </si>
  <si>
    <t>〒869-5304</t>
  </si>
  <si>
    <t>葦北郡芦北町海浦1315</t>
  </si>
  <si>
    <t>0966-87-0328</t>
  </si>
  <si>
    <t>0966-87-0343</t>
  </si>
  <si>
    <t>〒869-5451</t>
  </si>
  <si>
    <t>葦北郡芦北町道川内31</t>
  </si>
  <si>
    <t>0966-82-2036</t>
  </si>
  <si>
    <t>0966-82-2069</t>
  </si>
  <si>
    <t>〒869-5453</t>
  </si>
  <si>
    <t>葦北郡芦北町計石2963-1</t>
  </si>
  <si>
    <t>0966-82-2442</t>
  </si>
  <si>
    <t>0966-82-2559</t>
  </si>
  <si>
    <t>葦北郡芦北町市野瀬1119</t>
  </si>
  <si>
    <t>0966-84-0230</t>
  </si>
  <si>
    <t>0966-84-0240</t>
  </si>
  <si>
    <t>〒869-6212</t>
  </si>
  <si>
    <t>葦北郡芦北町吉尾51</t>
  </si>
  <si>
    <t>0966-83-0122</t>
  </si>
  <si>
    <t>0966-83-0127</t>
  </si>
  <si>
    <t>葦北郡芦北町湯浦1396</t>
  </si>
  <si>
    <t>0966-86-0022</t>
  </si>
  <si>
    <t>0966-86-0046</t>
  </si>
  <si>
    <t>〒869-5574</t>
  </si>
  <si>
    <t>葦北郡芦北町大川内602</t>
  </si>
  <si>
    <t>0966-86-1836</t>
  </si>
  <si>
    <t>0966-86-1927</t>
  </si>
  <si>
    <t>葦北郡津奈木町岩城1470</t>
  </si>
  <si>
    <t>0966-78-2008</t>
  </si>
  <si>
    <t>0966-78-2016</t>
  </si>
  <si>
    <t>〒869-5605</t>
  </si>
  <si>
    <t>葦北郡津奈木町福浜165</t>
  </si>
  <si>
    <t>0966-78-2302</t>
  </si>
  <si>
    <t>0966-78-2947</t>
  </si>
  <si>
    <t>葦北郡津奈木町福浜3503</t>
  </si>
  <si>
    <t>0966-78-3315</t>
  </si>
  <si>
    <t>0966-78-3458</t>
  </si>
  <si>
    <t>〒868-0034</t>
  </si>
  <si>
    <t>人吉市七日町100-1</t>
  </si>
  <si>
    <t>0966-23-2291</t>
  </si>
  <si>
    <t>0966-23-2290</t>
  </si>
  <si>
    <t>〒868-0016</t>
  </si>
  <si>
    <t>人吉市城本町873</t>
  </si>
  <si>
    <t>0966-22-3904</t>
  </si>
  <si>
    <t>0966-22-3913</t>
  </si>
  <si>
    <t>〒868-0044</t>
  </si>
  <si>
    <t>人吉市東間下町2683</t>
  </si>
  <si>
    <t>0966-22-3905</t>
  </si>
  <si>
    <t>0966-26-3027</t>
  </si>
  <si>
    <t>〒868-0803</t>
  </si>
  <si>
    <t>人吉市大畑町4097</t>
  </si>
  <si>
    <t>0966-22-5216</t>
  </si>
  <si>
    <t>0966-25-3722</t>
  </si>
  <si>
    <t>〒868-0077</t>
  </si>
  <si>
    <t>人吉市下戸越町1654-1</t>
  </si>
  <si>
    <t>0966-22-3907</t>
  </si>
  <si>
    <t>0966-26-3047</t>
  </si>
  <si>
    <t>〒868-0085</t>
  </si>
  <si>
    <t>人吉市中神町548</t>
  </si>
  <si>
    <t>0966-22-3908</t>
  </si>
  <si>
    <t>0966-26-3046</t>
  </si>
  <si>
    <t>〒868-0066</t>
  </si>
  <si>
    <t>人吉市田野町3316-4</t>
  </si>
  <si>
    <t>0966-22-5218</t>
  </si>
  <si>
    <t>0966-29-0301</t>
  </si>
  <si>
    <t>〒868-0303</t>
  </si>
  <si>
    <t>球磨郡錦町西1132</t>
  </si>
  <si>
    <t>0966-38-0039</t>
  </si>
  <si>
    <t>0966-26-5411</t>
  </si>
  <si>
    <t>球磨郡錦町一武2658</t>
  </si>
  <si>
    <t>0966-38-1045</t>
  </si>
  <si>
    <t>0966-38-5066</t>
  </si>
  <si>
    <t>〒868-0301</t>
  </si>
  <si>
    <t>球磨郡錦町木上北2737</t>
  </si>
  <si>
    <t>0966-38-0083</t>
  </si>
  <si>
    <t>0966-26-5701</t>
  </si>
  <si>
    <t>球磨郡多良木町多良木876</t>
  </si>
  <si>
    <t>0966-42-2101</t>
  </si>
  <si>
    <t>0966-42-2274</t>
  </si>
  <si>
    <t>球磨郡多良木町多良木3272</t>
  </si>
  <si>
    <t>0966-42-2282</t>
  </si>
  <si>
    <t>0966-49-0408</t>
  </si>
  <si>
    <t>〒868-0503</t>
  </si>
  <si>
    <t>球磨郡多良木町久米128</t>
  </si>
  <si>
    <t>0966-42-2180</t>
  </si>
  <si>
    <t>0966-49-0510</t>
  </si>
  <si>
    <t>〒868-0502</t>
  </si>
  <si>
    <t>球磨郡多良木町黒肥地1629</t>
  </si>
  <si>
    <t>0966-42-2131</t>
  </si>
  <si>
    <t>0966-49-0350</t>
  </si>
  <si>
    <t>球磨郡多良木町黒肥地10288</t>
  </si>
  <si>
    <t>0966-42-6162</t>
  </si>
  <si>
    <t>0966-49-0705</t>
  </si>
  <si>
    <t>〒868-0621</t>
  </si>
  <si>
    <t>球磨郡湯前町2120</t>
  </si>
  <si>
    <t>0966-43-2014</t>
  </si>
  <si>
    <t>0966-43-4144</t>
  </si>
  <si>
    <t>球磨郡水上村湯山412</t>
  </si>
  <si>
    <t>0966-46-0004</t>
  </si>
  <si>
    <t>0966-46-0765</t>
  </si>
  <si>
    <t>〒868-0701</t>
  </si>
  <si>
    <t>球磨郡水上村岩野2696-2</t>
  </si>
  <si>
    <t>0966-44-0004</t>
  </si>
  <si>
    <t>0966-44-0551</t>
  </si>
  <si>
    <t>球磨郡相良村深水2012</t>
  </si>
  <si>
    <t>0966-35-0009</t>
  </si>
  <si>
    <t>0966-35-0069</t>
  </si>
  <si>
    <t>〒868-0101</t>
  </si>
  <si>
    <t>球磨郡相良村四浦東2449</t>
  </si>
  <si>
    <t>0966-36-0122</t>
  </si>
  <si>
    <t>0966-36-0066</t>
  </si>
  <si>
    <t>〒868-0201</t>
  </si>
  <si>
    <t>球磨郡五木村甲松本　　　　3374-51</t>
  </si>
  <si>
    <t>0966-37-2009</t>
  </si>
  <si>
    <t>球磨郡五木村丙小鶴321-1</t>
  </si>
  <si>
    <t>0966-37-7001</t>
  </si>
  <si>
    <t>球磨郡五木村甲宮園5670</t>
  </si>
  <si>
    <t>0966-37-2245</t>
  </si>
  <si>
    <t>球磨郡山江村山田乙2030</t>
  </si>
  <si>
    <t>0966-22-5375</t>
  </si>
  <si>
    <t>0966-25-1377</t>
  </si>
  <si>
    <t>〒868-0091</t>
  </si>
  <si>
    <t>球磨郡山江村万江甲931</t>
  </si>
  <si>
    <t>0966-23-5691</t>
  </si>
  <si>
    <t>0966-23-6344</t>
  </si>
  <si>
    <t>〒869-6401</t>
  </si>
  <si>
    <t>球磨郡球磨村渡乙1836</t>
  </si>
  <si>
    <t>0966-33-0009</t>
  </si>
  <si>
    <t>0966-25-6650</t>
  </si>
  <si>
    <t>球磨郡球磨村一勝地丙65</t>
  </si>
  <si>
    <t>0966-32-0380</t>
  </si>
  <si>
    <t>0966-26-7570</t>
  </si>
  <si>
    <t>〒869-6402</t>
  </si>
  <si>
    <t>球磨郡球磨村三ヶ浦乙　　　　629-3</t>
  </si>
  <si>
    <t>0966-32-0078</t>
  </si>
  <si>
    <t>〒869-6204</t>
  </si>
  <si>
    <t>球磨郡球磨村神瀬乙25</t>
  </si>
  <si>
    <t>0966-34-0008</t>
  </si>
  <si>
    <t>0966-25-5570</t>
  </si>
  <si>
    <t>球磨郡あさぎり町免田東1719</t>
  </si>
  <si>
    <t>0966-45-0044</t>
  </si>
  <si>
    <t>0966-45-6071</t>
  </si>
  <si>
    <t>〒868-0423</t>
  </si>
  <si>
    <t>球磨郡あさぎり町上南2370</t>
  </si>
  <si>
    <t>0966-47-0006</t>
  </si>
  <si>
    <t>0966-47-0785</t>
  </si>
  <si>
    <t>〒868-0425</t>
  </si>
  <si>
    <t>球磨郡あさぎり町皆越307</t>
  </si>
  <si>
    <t>0966-47-0209</t>
  </si>
  <si>
    <t>球磨郡あさぎり町岡原北1313</t>
  </si>
  <si>
    <t>0966-45-0243</t>
  </si>
  <si>
    <t>0966-45-0291</t>
  </si>
  <si>
    <t>球磨郡あさぎり町須恵1230</t>
  </si>
  <si>
    <t>0966-45-3130</t>
  </si>
  <si>
    <t>0966-45-3329</t>
  </si>
  <si>
    <t>球磨郡あさぎり町深田東787</t>
  </si>
  <si>
    <t>0966-45-0201</t>
  </si>
  <si>
    <t>0966-47-2836</t>
  </si>
  <si>
    <t>〒869-3601</t>
  </si>
  <si>
    <t>上天草市大矢野町登立14103</t>
  </si>
  <si>
    <t>0964-56-0004</t>
  </si>
  <si>
    <t>0964-56-0178</t>
  </si>
  <si>
    <t>上天草市大矢野町維和1680</t>
  </si>
  <si>
    <t>0964-58-0025</t>
  </si>
  <si>
    <t>0964-58-0690</t>
  </si>
  <si>
    <t>〒869-3602</t>
  </si>
  <si>
    <t>上天草市大矢野町上1119</t>
  </si>
  <si>
    <t>0964-56-0054</t>
  </si>
  <si>
    <t>0964-56-4586</t>
  </si>
  <si>
    <t>上天草市大矢野町中1918</t>
  </si>
  <si>
    <t>0964-56-0149</t>
  </si>
  <si>
    <t>0964-56-4995</t>
  </si>
  <si>
    <t>上天草市大矢野町中9720</t>
  </si>
  <si>
    <t>0964-57-0006</t>
  </si>
  <si>
    <t>0964-57-0038</t>
  </si>
  <si>
    <t>上天草市大矢野町中3089-1</t>
  </si>
  <si>
    <t>0964-56-1619</t>
  </si>
  <si>
    <t>0964-56-4141</t>
  </si>
  <si>
    <t>上天草市松島町阿村853</t>
  </si>
  <si>
    <t>0969-56-0040</t>
  </si>
  <si>
    <t>0969-56-3555</t>
  </si>
  <si>
    <t>上天草市松島町合津2697</t>
  </si>
  <si>
    <t>0969-56-0006</t>
  </si>
  <si>
    <t>0969-56-0007</t>
  </si>
  <si>
    <t>上天草市松島町合津6973-16</t>
  </si>
  <si>
    <t>0969-56-0383</t>
  </si>
  <si>
    <t>0969-56-0456</t>
  </si>
  <si>
    <t>上天草市松島町教良木2845-1</t>
  </si>
  <si>
    <t>0969-57-0014</t>
  </si>
  <si>
    <t>0969-57-0016</t>
  </si>
  <si>
    <t>上天草市姫戸町姫浦656-3</t>
  </si>
  <si>
    <t>0969-58-2068</t>
  </si>
  <si>
    <t>0969-58-2147</t>
  </si>
  <si>
    <t>上天草市姫戸町姫浦4749-21</t>
  </si>
  <si>
    <t>0969-58-2080</t>
  </si>
  <si>
    <t>0969-58-2055</t>
  </si>
  <si>
    <t>上天草市龍ヶ岳町高戸2795</t>
  </si>
  <si>
    <t>0969-62-0131</t>
  </si>
  <si>
    <t>0969-62-0201</t>
  </si>
  <si>
    <t>〒866-0203</t>
  </si>
  <si>
    <t>上天草市龍ヶ岳町樋島500-1</t>
  </si>
  <si>
    <t>0969-62-0504</t>
  </si>
  <si>
    <t>0969-62-0506</t>
  </si>
  <si>
    <t>上天草市龍ヶ岳町大道2011</t>
  </si>
  <si>
    <t>0969-63-0306</t>
  </si>
  <si>
    <t>0969-63-0314</t>
  </si>
  <si>
    <t>上天草市大矢野町上3360</t>
  </si>
  <si>
    <t>0964-56-1616</t>
  </si>
  <si>
    <t>0964-56-0185</t>
  </si>
  <si>
    <t>〒863-0024</t>
  </si>
  <si>
    <t>天草市川原町4-21</t>
  </si>
  <si>
    <t>0969-23-4200</t>
  </si>
  <si>
    <t>0969-23-4444</t>
  </si>
  <si>
    <t>〒863-0018</t>
  </si>
  <si>
    <t>天草市浜崎町3-55</t>
  </si>
  <si>
    <t>0969-23-0755</t>
  </si>
  <si>
    <t>0969-22-3000</t>
  </si>
  <si>
    <t>天草市亀場町亀川1620</t>
  </si>
  <si>
    <t>0969-22-3263</t>
  </si>
  <si>
    <t>天草市志柿町2808</t>
  </si>
  <si>
    <t>0969-23-3905</t>
  </si>
  <si>
    <t>0969-23-4786</t>
  </si>
  <si>
    <t>〒861-6551</t>
  </si>
  <si>
    <t>天草市下浦町1200</t>
  </si>
  <si>
    <t>0969-22-2906</t>
  </si>
  <si>
    <t>天草市下浦町9475</t>
  </si>
  <si>
    <t>0969-22-3702</t>
  </si>
  <si>
    <t>0969-22-3706</t>
  </si>
  <si>
    <t>〒863-0045</t>
  </si>
  <si>
    <t>天草市枦宇土町1901-3</t>
  </si>
  <si>
    <t>0969-22-4477</t>
  </si>
  <si>
    <t>〒863-0044</t>
  </si>
  <si>
    <t>天草市楠浦町2805</t>
  </si>
  <si>
    <t>0969-22-2447</t>
  </si>
  <si>
    <t>0969-24-1475</t>
  </si>
  <si>
    <t>〒863-0007</t>
  </si>
  <si>
    <t>天草市本町本815</t>
  </si>
  <si>
    <t>0969-22-3318</t>
  </si>
  <si>
    <t>天草市佐伊津町2312</t>
  </si>
  <si>
    <t>0969-23-6105</t>
  </si>
  <si>
    <t>0969-23-4564</t>
  </si>
  <si>
    <t>〒863-1161</t>
  </si>
  <si>
    <t>天草市宮地岳町5516</t>
  </si>
  <si>
    <t>0969-28-0004</t>
  </si>
  <si>
    <t>0969-28-0020</t>
  </si>
  <si>
    <t>牛深市牛深町1985</t>
  </si>
  <si>
    <t>0969-72-2043</t>
  </si>
  <si>
    <t>0969-72-5521</t>
  </si>
  <si>
    <t>〒863-1511</t>
  </si>
  <si>
    <t>天草市深海町4462-3</t>
  </si>
  <si>
    <t>0969-75-0010</t>
  </si>
  <si>
    <t>〒863-1432</t>
  </si>
  <si>
    <t>天草市二浦町亀浦4407-1</t>
  </si>
  <si>
    <t>0969-72-9530</t>
  </si>
  <si>
    <t>〒863-1721</t>
  </si>
  <si>
    <t>天草市魚貫町1443</t>
  </si>
  <si>
    <t>0969-72-9024</t>
  </si>
  <si>
    <t>天草市久玉町1963</t>
  </si>
  <si>
    <t>0969-72-3247</t>
  </si>
  <si>
    <t>0969-72-4055</t>
  </si>
  <si>
    <t>天草市牛深町3509</t>
  </si>
  <si>
    <t>0969-72-2307</t>
  </si>
  <si>
    <t>〒861-7201</t>
  </si>
  <si>
    <t>天草市有明町赤崎1764</t>
  </si>
  <si>
    <t>0969-53-0008</t>
  </si>
  <si>
    <t>0969-53-0186</t>
  </si>
  <si>
    <t>〒861-7314</t>
  </si>
  <si>
    <t>天草市有明町大島子2669</t>
  </si>
  <si>
    <t>0969-52-0039</t>
  </si>
  <si>
    <t>0969-52-0089</t>
  </si>
  <si>
    <t>〒866-0303</t>
  </si>
  <si>
    <t>天草市御所浦町横浦484-2</t>
  </si>
  <si>
    <t>0969-67-2326</t>
  </si>
  <si>
    <t>0969-67-2361</t>
  </si>
  <si>
    <t>〒861-6401</t>
  </si>
  <si>
    <t>天草市倉岳町浦3089-1</t>
  </si>
  <si>
    <t>0969-64-3358</t>
  </si>
  <si>
    <t>0969-52-5515</t>
  </si>
  <si>
    <t>〒861-6403</t>
  </si>
  <si>
    <t>天草市倉岳町宮田1327-1</t>
  </si>
  <si>
    <t>0969-64-2016</t>
  </si>
  <si>
    <t>0969-52-5501</t>
  </si>
  <si>
    <t>天草市倉岳町棚底2091</t>
  </si>
  <si>
    <t>0969-64-3324</t>
  </si>
  <si>
    <t>0969-52-5707</t>
  </si>
  <si>
    <t>〒861-6303</t>
  </si>
  <si>
    <t>天草市栖本町馬場25</t>
  </si>
  <si>
    <t>0969-66-2011</t>
  </si>
  <si>
    <t>0969-66-2269</t>
  </si>
  <si>
    <t>〒863-0102</t>
  </si>
  <si>
    <t>天草市新和町大多尾3505-1</t>
  </si>
  <si>
    <t>0969-46-2346</t>
  </si>
  <si>
    <t>〒863-2201</t>
  </si>
  <si>
    <t>天草市五和町御領6874</t>
  </si>
  <si>
    <t>0969-32-0306</t>
  </si>
  <si>
    <t>0969-37-4519</t>
  </si>
  <si>
    <t>〒863-0013</t>
  </si>
  <si>
    <t>天草市五和町鬼池1184</t>
  </si>
  <si>
    <t>0969-32-0013</t>
  </si>
  <si>
    <t>0969-37-4525</t>
  </si>
  <si>
    <t>〒863-2114</t>
  </si>
  <si>
    <t>天草市五和町城河原3丁目50</t>
  </si>
  <si>
    <t>0969-34-0009</t>
  </si>
  <si>
    <t>0969-34-0084</t>
  </si>
  <si>
    <t>〒863-2424</t>
  </si>
  <si>
    <t>天草市五和町手野1丁目3759</t>
  </si>
  <si>
    <t>0969-34-0014</t>
  </si>
  <si>
    <t>0969-34-0087</t>
  </si>
  <si>
    <t>〒863-2421</t>
  </si>
  <si>
    <t>天草市五和町二江3066</t>
  </si>
  <si>
    <t>0969-33-0213</t>
  </si>
  <si>
    <t>荒尾海陽中</t>
  </si>
  <si>
    <t>緑東中</t>
  </si>
  <si>
    <t>熊本市城南町宮地1020-1</t>
  </si>
  <si>
    <t>熊本市富合町平原56</t>
  </si>
  <si>
    <t>〒867-0173</t>
  </si>
  <si>
    <t>水俣市葛渡181</t>
  </si>
  <si>
    <t>0966-67-1011</t>
  </si>
  <si>
    <t>0966-67-1028</t>
  </si>
  <si>
    <t>天草市本渡町広瀬5-110</t>
  </si>
  <si>
    <t>　件名に、例のようにチーム名を記入してください。例：八代市記録会(八代三中)
・参加料は銀行振込とする。</t>
  </si>
  <si>
    <t>あさぎり中</t>
  </si>
  <si>
    <t>県立八代中</t>
  </si>
  <si>
    <t>〒866-0885</t>
  </si>
  <si>
    <t>八代市永碇町856</t>
  </si>
  <si>
    <t>0965-33-4138</t>
  </si>
  <si>
    <t>0965-35-8463</t>
  </si>
  <si>
    <t>〒865-0064</t>
  </si>
  <si>
    <t>玉名付属中</t>
  </si>
  <si>
    <t>玉名市中1853</t>
  </si>
  <si>
    <t>0968-73-2101</t>
  </si>
  <si>
    <t>0968-73-3436</t>
  </si>
  <si>
    <t>小１・１００ｍ</t>
  </si>
  <si>
    <t>小２・１００ｍ</t>
  </si>
  <si>
    <t>東陽小</t>
  </si>
  <si>
    <t>五和中</t>
  </si>
  <si>
    <t>種目２</t>
  </si>
  <si>
    <t>種目２</t>
  </si>
  <si>
    <t>県立宇土中</t>
  </si>
  <si>
    <t>〒869-0454</t>
  </si>
  <si>
    <t>宇土市古城町63</t>
  </si>
  <si>
    <t>0964-22-0043</t>
  </si>
  <si>
    <t>0964-22-4753</t>
  </si>
  <si>
    <t>松島中</t>
  </si>
  <si>
    <t>松高陸上クラブ</t>
  </si>
  <si>
    <t>maedaｱｽﾘｰﾄｸﾗﾌﾞ（小学）</t>
  </si>
  <si>
    <t>maedaｱｽﾘｰﾄｸﾗﾌﾞ（中学）</t>
  </si>
  <si>
    <t>AIAC</t>
  </si>
  <si>
    <t>豊岡ランニングクラブ(小学)</t>
  </si>
  <si>
    <t>豊岡ランニングクラブ(中学)</t>
  </si>
  <si>
    <t>ALL八代(小学)</t>
  </si>
  <si>
    <t>ALL八代(中学)</t>
  </si>
  <si>
    <t>泉小</t>
  </si>
  <si>
    <r>
      <t>八代市陸上競技記録会申込</t>
    </r>
    <r>
      <rPr>
        <b/>
        <sz val="10"/>
        <rFont val="ＭＳ ゴシック"/>
        <family val="3"/>
      </rPr>
      <t>（平成３０年６月１６日）</t>
    </r>
  </si>
  <si>
    <t>Ｈ３０
男 子</t>
  </si>
  <si>
    <t>Ｈ３０
女 子</t>
  </si>
  <si>
    <r>
      <t>メールアドレス：yatrikukyo@yahoo.co.jp　</t>
    </r>
    <r>
      <rPr>
        <sz val="12"/>
        <rFont val="ＭＳ ゴシック"/>
        <family val="3"/>
      </rPr>
      <t xml:space="preserve">
</t>
    </r>
    <r>
      <rPr>
        <b/>
        <sz val="12"/>
        <rFont val="ＭＳ ゴシック"/>
        <family val="3"/>
      </rPr>
      <t xml:space="preserve">参加料振込先：　郵便局　　口座番号　17140－36565241　  
　　　　　　　　　　　　　口座名　　八代市陸上競技協会　
申込期限：　　　平成３０年６月４日（月）
問い合わせ先：　八代市立鏡中学校　田中清徳
　　　　　　　　TEL　(0965)52-0107
               FAX  (0965)52-0329
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</si>
</sst>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1"/>
      <color indexed="12"/>
      <name val="ＭＳ Ｐゴシック"/>
      <family val="3"/>
    </font>
    <font>
      <b/>
      <sz val="14"/>
      <color indexed="12"/>
      <name val="ＭＳ ゴシック"/>
      <family val="3"/>
    </font>
    <font>
      <sz val="11"/>
      <color indexed="42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5" xfId="0" applyFill="1" applyBorder="1" applyAlignment="1">
      <alignment horizontal="right" vertical="top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8" fillId="34" borderId="0" xfId="0" applyFont="1" applyFill="1" applyBorder="1" applyAlignment="1">
      <alignment vertical="center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 shrinkToFit="1"/>
    </xf>
    <xf numFmtId="0" fontId="0" fillId="0" borderId="21" xfId="0" applyFill="1" applyBorder="1" applyAlignment="1" applyProtection="1">
      <alignment horizontal="center" vertical="center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5" fontId="7" fillId="33" borderId="25" xfId="0" applyNumberFormat="1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center" vertical="center"/>
    </xf>
    <xf numFmtId="5" fontId="7" fillId="33" borderId="2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 shrinkToFit="1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 shrinkToFit="1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33" xfId="0" applyFill="1" applyBorder="1" applyAlignment="1" applyProtection="1">
      <alignment horizontal="center" vertical="center" shrinkToFit="1"/>
      <protection locked="0"/>
    </xf>
    <xf numFmtId="178" fontId="10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178" fontId="10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178" fontId="10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vertical="center" shrinkToFit="1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15" xfId="0" applyFill="1" applyBorder="1" applyAlignment="1">
      <alignment/>
    </xf>
    <xf numFmtId="0" fontId="0" fillId="33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178" fontId="10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0" fillId="34" borderId="0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48" xfId="0" applyFill="1" applyBorder="1" applyAlignment="1">
      <alignment/>
    </xf>
    <xf numFmtId="185" fontId="0" fillId="33" borderId="49" xfId="0" applyNumberFormat="1" applyFill="1" applyBorder="1" applyAlignment="1">
      <alignment horizontal="center" vertical="center"/>
    </xf>
    <xf numFmtId="185" fontId="0" fillId="33" borderId="50" xfId="0" applyNumberFormat="1" applyFill="1" applyBorder="1" applyAlignment="1">
      <alignment horizontal="center" vertical="center"/>
    </xf>
    <xf numFmtId="186" fontId="0" fillId="33" borderId="51" xfId="0" applyNumberFormat="1" applyFill="1" applyBorder="1" applyAlignment="1">
      <alignment horizontal="center" vertical="center"/>
    </xf>
    <xf numFmtId="186" fontId="0" fillId="33" borderId="52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5" borderId="53" xfId="0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 shrinkToFit="1"/>
    </xf>
    <xf numFmtId="178" fontId="10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178" fontId="10" fillId="0" borderId="56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3" fillId="35" borderId="59" xfId="0" applyFont="1" applyFill="1" applyBorder="1" applyAlignment="1">
      <alignment horizontal="center" vertical="center" shrinkToFit="1"/>
    </xf>
    <xf numFmtId="0" fontId="0" fillId="34" borderId="60" xfId="0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 shrinkToFit="1"/>
    </xf>
    <xf numFmtId="178" fontId="10" fillId="0" borderId="62" xfId="0" applyNumberFormat="1" applyFont="1" applyFill="1" applyBorder="1" applyAlignment="1" applyProtection="1">
      <alignment horizontal="right" vertical="center" shrinkToFit="1"/>
      <protection locked="0"/>
    </xf>
    <xf numFmtId="0" fontId="0" fillId="34" borderId="37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34" borderId="13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right" vertical="center"/>
    </xf>
    <xf numFmtId="0" fontId="18" fillId="33" borderId="0" xfId="0" applyFont="1" applyFill="1" applyAlignment="1" applyProtection="1">
      <alignment vertical="center"/>
      <protection locked="0"/>
    </xf>
    <xf numFmtId="0" fontId="18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184" fontId="18" fillId="33" borderId="0" xfId="0" applyNumberFormat="1" applyFont="1" applyFill="1" applyAlignment="1">
      <alignment vertical="center"/>
    </xf>
    <xf numFmtId="183" fontId="18" fillId="33" borderId="0" xfId="0" applyNumberFormat="1" applyFont="1" applyFill="1" applyAlignment="1">
      <alignment vertical="center"/>
    </xf>
    <xf numFmtId="185" fontId="18" fillId="33" borderId="0" xfId="0" applyNumberFormat="1" applyFont="1" applyFill="1" applyAlignment="1">
      <alignment vertical="center"/>
    </xf>
    <xf numFmtId="186" fontId="18" fillId="33" borderId="0" xfId="0" applyNumberFormat="1" applyFont="1" applyFill="1" applyAlignment="1">
      <alignment vertical="center"/>
    </xf>
    <xf numFmtId="5" fontId="18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63" xfId="0" applyFill="1" applyBorder="1" applyAlignment="1" applyProtection="1">
      <alignment vertical="center"/>
      <protection locked="0"/>
    </xf>
    <xf numFmtId="0" fontId="17" fillId="0" borderId="63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right" vertical="center"/>
    </xf>
    <xf numFmtId="0" fontId="12" fillId="34" borderId="0" xfId="0" applyFont="1" applyFill="1" applyBorder="1" applyAlignment="1">
      <alignment/>
    </xf>
    <xf numFmtId="0" fontId="20" fillId="34" borderId="0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3" fillId="34" borderId="64" xfId="0" applyFont="1" applyFill="1" applyBorder="1" applyAlignment="1">
      <alignment horizontal="right" vertical="center"/>
    </xf>
    <xf numFmtId="0" fontId="0" fillId="34" borderId="65" xfId="0" applyFill="1" applyBorder="1" applyAlignment="1">
      <alignment/>
    </xf>
    <xf numFmtId="49" fontId="0" fillId="33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5" fontId="0" fillId="33" borderId="0" xfId="0" applyNumberFormat="1" applyFill="1" applyAlignment="1">
      <alignment vertical="center"/>
    </xf>
    <xf numFmtId="0" fontId="0" fillId="0" borderId="28" xfId="0" applyFont="1" applyFill="1" applyBorder="1" applyAlignment="1" applyProtection="1">
      <alignment vertical="center" shrinkToFit="1"/>
      <protection locked="0"/>
    </xf>
    <xf numFmtId="0" fontId="0" fillId="0" borderId="41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/>
    </xf>
    <xf numFmtId="0" fontId="0" fillId="0" borderId="66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/>
    </xf>
    <xf numFmtId="0" fontId="3" fillId="35" borderId="67" xfId="0" applyFont="1" applyFill="1" applyBorder="1" applyAlignment="1">
      <alignment horizontal="center" vertical="center" shrinkToFit="1"/>
    </xf>
    <xf numFmtId="0" fontId="13" fillId="33" borderId="15" xfId="0" applyFont="1" applyFill="1" applyBorder="1" applyAlignment="1">
      <alignment horizontal="center" vertical="center" wrapText="1" shrinkToFit="1"/>
    </xf>
    <xf numFmtId="49" fontId="3" fillId="0" borderId="68" xfId="0" applyNumberFormat="1" applyFont="1" applyFill="1" applyBorder="1" applyAlignment="1" applyProtection="1">
      <alignment vertical="center"/>
      <protection locked="0"/>
    </xf>
    <xf numFmtId="49" fontId="3" fillId="0" borderId="69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 vertical="center" wrapText="1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0" fillId="0" borderId="68" xfId="0" applyFill="1" applyBorder="1" applyAlignment="1" applyProtection="1">
      <alignment vertical="center"/>
      <protection locked="0"/>
    </xf>
    <xf numFmtId="0" fontId="0" fillId="0" borderId="69" xfId="0" applyFill="1" applyBorder="1" applyAlignment="1" applyProtection="1">
      <alignment vertical="center"/>
      <protection locked="0"/>
    </xf>
    <xf numFmtId="0" fontId="0" fillId="34" borderId="0" xfId="0" applyFill="1" applyBorder="1" applyAlignment="1">
      <alignment vertical="center" shrinkToFit="1"/>
    </xf>
    <xf numFmtId="0" fontId="0" fillId="34" borderId="0" xfId="0" applyFont="1" applyFill="1" applyBorder="1" applyAlignment="1">
      <alignment vertical="center" shrinkToFit="1"/>
    </xf>
    <xf numFmtId="0" fontId="0" fillId="34" borderId="70" xfId="0" applyFont="1" applyFill="1" applyBorder="1" applyAlignment="1">
      <alignment vertical="center" shrinkToFit="1"/>
    </xf>
    <xf numFmtId="0" fontId="19" fillId="34" borderId="0" xfId="0" applyFont="1" applyFill="1" applyBorder="1" applyAlignment="1">
      <alignment vertical="center" wrapText="1"/>
    </xf>
    <xf numFmtId="0" fontId="12" fillId="0" borderId="14" xfId="0" applyFont="1" applyBorder="1" applyAlignment="1">
      <alignment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33" borderId="0" xfId="0" applyFill="1" applyAlignment="1">
      <alignment vertical="top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0" fontId="3" fillId="35" borderId="71" xfId="0" applyFont="1" applyFill="1" applyBorder="1" applyAlignment="1">
      <alignment horizontal="center" vertical="center"/>
    </xf>
    <xf numFmtId="0" fontId="3" fillId="35" borderId="72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textRotation="255"/>
    </xf>
    <xf numFmtId="0" fontId="3" fillId="35" borderId="24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left" vertical="center" wrapText="1" shrinkToFit="1"/>
    </xf>
    <xf numFmtId="0" fontId="4" fillId="35" borderId="73" xfId="0" applyFont="1" applyFill="1" applyBorder="1" applyAlignment="1">
      <alignment horizontal="center" vertical="center" wrapText="1"/>
    </xf>
    <xf numFmtId="0" fontId="4" fillId="35" borderId="74" xfId="0" applyFont="1" applyFill="1" applyBorder="1" applyAlignment="1">
      <alignment horizontal="center" vertical="center" wrapText="1"/>
    </xf>
    <xf numFmtId="57" fontId="0" fillId="0" borderId="75" xfId="0" applyNumberFormat="1" applyFill="1" applyBorder="1" applyAlignment="1">
      <alignment horizontal="left" vertical="center"/>
    </xf>
    <xf numFmtId="0" fontId="3" fillId="34" borderId="76" xfId="0" applyFont="1" applyFill="1" applyBorder="1" applyAlignment="1">
      <alignment horizontal="center" vertical="center"/>
    </xf>
    <xf numFmtId="0" fontId="3" fillId="34" borderId="7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 textRotation="255"/>
    </xf>
    <xf numFmtId="0" fontId="3" fillId="34" borderId="29" xfId="0" applyFont="1" applyFill="1" applyBorder="1" applyAlignment="1">
      <alignment horizontal="center" vertical="center" textRotation="255"/>
    </xf>
    <xf numFmtId="0" fontId="4" fillId="34" borderId="78" xfId="0" applyFont="1" applyFill="1" applyBorder="1" applyAlignment="1">
      <alignment horizontal="center" vertical="center" wrapText="1"/>
    </xf>
    <xf numFmtId="0" fontId="4" fillId="34" borderId="79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80" xfId="0" applyFont="1" applyFill="1" applyBorder="1" applyAlignment="1">
      <alignment horizontal="center" vertical="center" wrapText="1"/>
    </xf>
    <xf numFmtId="0" fontId="3" fillId="34" borderId="8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0"/>
  <sheetViews>
    <sheetView zoomScalePageLayoutView="0" workbookViewId="0" topLeftCell="A1">
      <selection activeCell="B40" sqref="B40"/>
    </sheetView>
  </sheetViews>
  <sheetFormatPr defaultColWidth="9.00390625" defaultRowHeight="13.5"/>
  <cols>
    <col min="1" max="1" width="9.00390625" style="123" customWidth="1"/>
    <col min="2" max="2" width="22.875" style="124" customWidth="1"/>
    <col min="3" max="3" width="11.875" style="125" customWidth="1"/>
    <col min="4" max="4" width="22.00390625" style="125" customWidth="1"/>
    <col min="5" max="5" width="13.875" style="0" customWidth="1"/>
    <col min="6" max="6" width="14.25390625" style="0" customWidth="1"/>
  </cols>
  <sheetData>
    <row r="1" spans="1:6" ht="13.5">
      <c r="A1" s="123" t="s">
        <v>273</v>
      </c>
      <c r="B1" s="124" t="s">
        <v>272</v>
      </c>
      <c r="C1" s="125" t="s">
        <v>66</v>
      </c>
      <c r="D1" s="125" t="s">
        <v>643</v>
      </c>
      <c r="E1" t="s">
        <v>644</v>
      </c>
      <c r="F1" t="s">
        <v>645</v>
      </c>
    </row>
    <row r="2" spans="1:6" ht="13.5">
      <c r="A2" s="123">
        <v>1</v>
      </c>
      <c r="B2" t="s">
        <v>274</v>
      </c>
      <c r="C2" t="s">
        <v>1081</v>
      </c>
      <c r="D2" t="s">
        <v>2670</v>
      </c>
      <c r="E2" t="s">
        <v>2671</v>
      </c>
      <c r="F2" t="s">
        <v>2672</v>
      </c>
    </row>
    <row r="3" spans="1:6" ht="13.5">
      <c r="A3" s="123">
        <v>2</v>
      </c>
      <c r="B3" t="s">
        <v>275</v>
      </c>
      <c r="C3" t="s">
        <v>2673</v>
      </c>
      <c r="D3" t="s">
        <v>2674</v>
      </c>
      <c r="E3" t="s">
        <v>2675</v>
      </c>
      <c r="F3" t="s">
        <v>2676</v>
      </c>
    </row>
    <row r="4" spans="1:6" ht="13.5">
      <c r="A4" s="123">
        <v>3</v>
      </c>
      <c r="B4" t="s">
        <v>276</v>
      </c>
      <c r="C4" t="s">
        <v>2677</v>
      </c>
      <c r="D4" t="s">
        <v>2678</v>
      </c>
      <c r="E4" t="s">
        <v>2679</v>
      </c>
      <c r="F4" t="s">
        <v>2680</v>
      </c>
    </row>
    <row r="5" spans="1:6" ht="13.5">
      <c r="A5" s="123">
        <v>4</v>
      </c>
      <c r="B5" t="s">
        <v>277</v>
      </c>
      <c r="C5" t="s">
        <v>2681</v>
      </c>
      <c r="D5" t="s">
        <v>2682</v>
      </c>
      <c r="E5" t="s">
        <v>2683</v>
      </c>
      <c r="F5" t="s">
        <v>2684</v>
      </c>
    </row>
    <row r="6" spans="1:6" ht="13.5">
      <c r="A6" s="123">
        <v>5</v>
      </c>
      <c r="B6" t="s">
        <v>278</v>
      </c>
      <c r="C6" t="s">
        <v>2685</v>
      </c>
      <c r="D6" t="s">
        <v>2686</v>
      </c>
      <c r="E6" t="s">
        <v>2687</v>
      </c>
      <c r="F6" t="s">
        <v>2688</v>
      </c>
    </row>
    <row r="7" spans="1:6" ht="13.5">
      <c r="A7" s="123">
        <v>6</v>
      </c>
      <c r="B7" t="s">
        <v>279</v>
      </c>
      <c r="C7" t="s">
        <v>2689</v>
      </c>
      <c r="D7" t="s">
        <v>2690</v>
      </c>
      <c r="E7" t="s">
        <v>2691</v>
      </c>
      <c r="F7" t="s">
        <v>2692</v>
      </c>
    </row>
    <row r="8" spans="1:6" ht="13.5">
      <c r="A8" s="123">
        <v>7</v>
      </c>
      <c r="B8" t="s">
        <v>280</v>
      </c>
      <c r="C8" t="s">
        <v>2693</v>
      </c>
      <c r="D8" t="s">
        <v>2694</v>
      </c>
      <c r="E8" t="s">
        <v>2695</v>
      </c>
      <c r="F8" t="s">
        <v>2696</v>
      </c>
    </row>
    <row r="9" spans="1:6" ht="13.5">
      <c r="A9" s="123">
        <v>8</v>
      </c>
      <c r="B9" t="s">
        <v>282</v>
      </c>
      <c r="C9" t="s">
        <v>2697</v>
      </c>
      <c r="D9" t="s">
        <v>2698</v>
      </c>
      <c r="E9" t="s">
        <v>2699</v>
      </c>
      <c r="F9" t="s">
        <v>2700</v>
      </c>
    </row>
    <row r="10" spans="1:6" ht="13.5">
      <c r="A10" s="123">
        <v>9</v>
      </c>
      <c r="B10" t="s">
        <v>283</v>
      </c>
      <c r="C10" t="s">
        <v>2701</v>
      </c>
      <c r="D10" t="s">
        <v>2702</v>
      </c>
      <c r="E10" t="s">
        <v>2703</v>
      </c>
      <c r="F10" t="s">
        <v>2704</v>
      </c>
    </row>
    <row r="11" spans="1:6" ht="13.5">
      <c r="A11" s="123">
        <v>10</v>
      </c>
      <c r="B11" t="s">
        <v>284</v>
      </c>
      <c r="C11" t="s">
        <v>2705</v>
      </c>
      <c r="D11" t="s">
        <v>2706</v>
      </c>
      <c r="E11" t="s">
        <v>2707</v>
      </c>
      <c r="F11" t="s">
        <v>2708</v>
      </c>
    </row>
    <row r="12" spans="1:6" ht="13.5">
      <c r="A12" s="123">
        <v>11</v>
      </c>
      <c r="B12" t="s">
        <v>285</v>
      </c>
      <c r="C12" t="s">
        <v>2709</v>
      </c>
      <c r="D12" t="s">
        <v>2710</v>
      </c>
      <c r="E12" t="s">
        <v>2711</v>
      </c>
      <c r="F12" t="s">
        <v>2711</v>
      </c>
    </row>
    <row r="13" spans="1:6" ht="13.5">
      <c r="A13" s="123">
        <v>12</v>
      </c>
      <c r="B13" t="s">
        <v>286</v>
      </c>
      <c r="C13" t="s">
        <v>1108</v>
      </c>
      <c r="D13" t="s">
        <v>2712</v>
      </c>
      <c r="E13" t="s">
        <v>2713</v>
      </c>
      <c r="F13" t="s">
        <v>2714</v>
      </c>
    </row>
    <row r="14" spans="1:6" ht="13.5">
      <c r="A14" s="123">
        <v>13</v>
      </c>
      <c r="B14" t="s">
        <v>287</v>
      </c>
      <c r="C14" t="s">
        <v>2715</v>
      </c>
      <c r="D14" t="s">
        <v>2716</v>
      </c>
      <c r="E14" t="s">
        <v>2717</v>
      </c>
      <c r="F14" t="s">
        <v>2718</v>
      </c>
    </row>
    <row r="15" spans="1:6" ht="13.5">
      <c r="A15" s="123">
        <v>14</v>
      </c>
      <c r="B15" t="s">
        <v>288</v>
      </c>
      <c r="C15" t="s">
        <v>2719</v>
      </c>
      <c r="D15" t="s">
        <v>2720</v>
      </c>
      <c r="E15" t="s">
        <v>2721</v>
      </c>
      <c r="F15" t="s">
        <v>2722</v>
      </c>
    </row>
    <row r="16" spans="1:6" ht="13.5">
      <c r="A16" s="123">
        <v>15</v>
      </c>
      <c r="B16" t="s">
        <v>289</v>
      </c>
      <c r="C16" t="s">
        <v>2723</v>
      </c>
      <c r="D16" t="s">
        <v>2724</v>
      </c>
      <c r="E16" t="s">
        <v>2725</v>
      </c>
      <c r="F16" t="s">
        <v>2726</v>
      </c>
    </row>
    <row r="17" spans="1:6" ht="13.5">
      <c r="A17" s="123">
        <v>16</v>
      </c>
      <c r="B17" t="s">
        <v>296</v>
      </c>
      <c r="C17" t="s">
        <v>2752</v>
      </c>
      <c r="D17" t="s">
        <v>2753</v>
      </c>
      <c r="E17" t="s">
        <v>2754</v>
      </c>
      <c r="F17" t="s">
        <v>2755</v>
      </c>
    </row>
    <row r="18" spans="1:6" ht="13.5">
      <c r="A18" s="123">
        <v>17</v>
      </c>
      <c r="B18" t="s">
        <v>297</v>
      </c>
      <c r="C18" t="s">
        <v>1115</v>
      </c>
      <c r="D18" t="s">
        <v>2756</v>
      </c>
      <c r="E18" t="s">
        <v>2757</v>
      </c>
      <c r="F18" t="s">
        <v>2758</v>
      </c>
    </row>
    <row r="19" spans="1:6" ht="13.5">
      <c r="A19" s="123">
        <v>18</v>
      </c>
      <c r="B19" t="s">
        <v>290</v>
      </c>
      <c r="C19" t="s">
        <v>2727</v>
      </c>
      <c r="D19" t="s">
        <v>2728</v>
      </c>
      <c r="E19" t="s">
        <v>2729</v>
      </c>
      <c r="F19" t="s">
        <v>2730</v>
      </c>
    </row>
    <row r="20" spans="1:6" ht="13.5">
      <c r="A20" s="123">
        <v>19</v>
      </c>
      <c r="B20" t="s">
        <v>291</v>
      </c>
      <c r="C20" t="s">
        <v>2731</v>
      </c>
      <c r="D20" t="s">
        <v>2732</v>
      </c>
      <c r="E20" t="s">
        <v>2733</v>
      </c>
      <c r="F20" t="s">
        <v>2733</v>
      </c>
    </row>
    <row r="21" spans="1:6" ht="13.5">
      <c r="A21" s="123">
        <v>20</v>
      </c>
      <c r="B21" t="s">
        <v>292</v>
      </c>
      <c r="C21" t="s">
        <v>2734</v>
      </c>
      <c r="D21" t="s">
        <v>2735</v>
      </c>
      <c r="E21" t="s">
        <v>2736</v>
      </c>
      <c r="F21" t="s">
        <v>2736</v>
      </c>
    </row>
    <row r="22" spans="1:6" ht="13.5">
      <c r="A22" s="123">
        <v>21</v>
      </c>
      <c r="B22" t="s">
        <v>293</v>
      </c>
      <c r="C22" t="s">
        <v>2737</v>
      </c>
      <c r="D22" t="s">
        <v>2738</v>
      </c>
      <c r="E22" t="s">
        <v>2739</v>
      </c>
      <c r="F22" t="s">
        <v>2740</v>
      </c>
    </row>
    <row r="23" spans="1:6" ht="13.5">
      <c r="A23" s="123">
        <v>22</v>
      </c>
      <c r="B23" t="s">
        <v>294</v>
      </c>
      <c r="C23" t="s">
        <v>2741</v>
      </c>
      <c r="D23" t="s">
        <v>2742</v>
      </c>
      <c r="E23" t="s">
        <v>2743</v>
      </c>
      <c r="F23" t="s">
        <v>2744</v>
      </c>
    </row>
    <row r="24" spans="1:6" ht="13.5">
      <c r="A24" s="123">
        <v>23</v>
      </c>
      <c r="B24" t="s">
        <v>3130</v>
      </c>
      <c r="C24" t="s">
        <v>1134</v>
      </c>
      <c r="D24" t="s">
        <v>2745</v>
      </c>
      <c r="E24" t="s">
        <v>2746</v>
      </c>
      <c r="F24" t="s">
        <v>2747</v>
      </c>
    </row>
    <row r="25" spans="1:6" ht="13.5">
      <c r="A25" s="123">
        <v>24</v>
      </c>
      <c r="B25" t="s">
        <v>3148</v>
      </c>
      <c r="C25" s="125" t="s">
        <v>1138</v>
      </c>
      <c r="D25" s="125" t="s">
        <v>1139</v>
      </c>
      <c r="E25" t="s">
        <v>1140</v>
      </c>
      <c r="F25" t="s">
        <v>1141</v>
      </c>
    </row>
    <row r="26" spans="1:6" ht="13.5">
      <c r="A26" s="123">
        <v>25</v>
      </c>
      <c r="B26" t="s">
        <v>295</v>
      </c>
      <c r="C26" t="s">
        <v>2748</v>
      </c>
      <c r="D26" t="s">
        <v>2749</v>
      </c>
      <c r="E26" t="s">
        <v>2750</v>
      </c>
      <c r="F26" t="s">
        <v>2751</v>
      </c>
    </row>
    <row r="27" spans="1:4" ht="13.5">
      <c r="A27" s="123">
        <v>26</v>
      </c>
      <c r="B27" t="s">
        <v>3141</v>
      </c>
      <c r="C27"/>
      <c r="D27"/>
    </row>
    <row r="28" spans="1:4" ht="13.5">
      <c r="A28" s="123">
        <v>27</v>
      </c>
      <c r="B28" t="s">
        <v>3142</v>
      </c>
      <c r="C28"/>
      <c r="D28"/>
    </row>
    <row r="29" spans="1:4" ht="13.5">
      <c r="A29" s="123">
        <v>28</v>
      </c>
      <c r="B29" t="s">
        <v>3140</v>
      </c>
      <c r="C29"/>
      <c r="D29"/>
    </row>
    <row r="30" spans="1:4" ht="13.5">
      <c r="A30" s="123">
        <v>29</v>
      </c>
      <c r="B30" t="s">
        <v>3146</v>
      </c>
      <c r="C30"/>
      <c r="D30"/>
    </row>
    <row r="31" spans="1:4" ht="13.5">
      <c r="A31" s="123">
        <v>30</v>
      </c>
      <c r="B31" t="s">
        <v>3147</v>
      </c>
      <c r="C31"/>
      <c r="D31"/>
    </row>
    <row r="32" spans="1:4" ht="13.5">
      <c r="A32" s="123">
        <v>31</v>
      </c>
      <c r="B32" t="s">
        <v>3143</v>
      </c>
      <c r="C32"/>
      <c r="D32"/>
    </row>
    <row r="33" spans="1:4" ht="13.5">
      <c r="A33" s="123">
        <v>32</v>
      </c>
      <c r="B33" t="s">
        <v>3144</v>
      </c>
      <c r="C33"/>
      <c r="D33"/>
    </row>
    <row r="34" spans="1:4" ht="13.5">
      <c r="A34" s="123">
        <v>33</v>
      </c>
      <c r="B34" t="s">
        <v>3145</v>
      </c>
      <c r="C34"/>
      <c r="D34"/>
    </row>
    <row r="35" spans="1:6" ht="13.5">
      <c r="A35" s="123">
        <v>34</v>
      </c>
      <c r="B35" s="124" t="s">
        <v>298</v>
      </c>
      <c r="C35" s="125" t="s">
        <v>1081</v>
      </c>
      <c r="D35" s="125" t="s">
        <v>92</v>
      </c>
      <c r="E35" t="s">
        <v>1082</v>
      </c>
      <c r="F35" t="s">
        <v>1083</v>
      </c>
    </row>
    <row r="36" spans="1:6" ht="13.5">
      <c r="A36" s="123">
        <v>35</v>
      </c>
      <c r="B36" s="124" t="s">
        <v>299</v>
      </c>
      <c r="C36" s="125" t="s">
        <v>1084</v>
      </c>
      <c r="D36" s="125" t="s">
        <v>1085</v>
      </c>
      <c r="E36" t="s">
        <v>1086</v>
      </c>
      <c r="F36" t="s">
        <v>1087</v>
      </c>
    </row>
    <row r="37" spans="1:6" ht="13.5">
      <c r="A37" s="123">
        <v>36</v>
      </c>
      <c r="B37" s="124" t="s">
        <v>300</v>
      </c>
      <c r="C37" s="125" t="s">
        <v>1088</v>
      </c>
      <c r="D37" s="125" t="s">
        <v>1089</v>
      </c>
      <c r="E37" t="s">
        <v>1090</v>
      </c>
      <c r="F37" t="s">
        <v>1091</v>
      </c>
    </row>
    <row r="38" spans="1:6" ht="13.5">
      <c r="A38" s="123">
        <v>37</v>
      </c>
      <c r="B38" s="124" t="s">
        <v>301</v>
      </c>
      <c r="C38" s="125" t="s">
        <v>1092</v>
      </c>
      <c r="D38" s="125" t="s">
        <v>1093</v>
      </c>
      <c r="E38" t="s">
        <v>1094</v>
      </c>
      <c r="F38" t="s">
        <v>1095</v>
      </c>
    </row>
    <row r="39" spans="1:6" ht="13.5">
      <c r="A39" s="123">
        <v>38</v>
      </c>
      <c r="B39" s="124" t="s">
        <v>302</v>
      </c>
      <c r="C39" s="125" t="s">
        <v>1096</v>
      </c>
      <c r="D39" s="125" t="s">
        <v>1097</v>
      </c>
      <c r="E39" t="s">
        <v>1098</v>
      </c>
      <c r="F39" t="s">
        <v>1098</v>
      </c>
    </row>
    <row r="40" spans="1:6" ht="13.5">
      <c r="A40" s="123">
        <v>39</v>
      </c>
      <c r="B40" s="124" t="s">
        <v>303</v>
      </c>
      <c r="C40" s="125" t="s">
        <v>1099</v>
      </c>
      <c r="D40" s="125" t="s">
        <v>1100</v>
      </c>
      <c r="E40" t="s">
        <v>1101</v>
      </c>
      <c r="F40" t="s">
        <v>1101</v>
      </c>
    </row>
    <row r="41" spans="1:6" ht="13.5">
      <c r="A41" s="123">
        <v>40</v>
      </c>
      <c r="B41" s="124" t="s">
        <v>304</v>
      </c>
      <c r="C41" s="125" t="s">
        <v>1102</v>
      </c>
      <c r="D41" s="125" t="s">
        <v>1103</v>
      </c>
      <c r="E41" t="s">
        <v>1104</v>
      </c>
      <c r="F41" t="s">
        <v>1104</v>
      </c>
    </row>
    <row r="42" spans="1:6" ht="13.5">
      <c r="A42" s="123">
        <v>41</v>
      </c>
      <c r="B42" s="124" t="s">
        <v>305</v>
      </c>
      <c r="C42" s="125" t="s">
        <v>1105</v>
      </c>
      <c r="D42" s="125" t="s">
        <v>1106</v>
      </c>
      <c r="E42" t="s">
        <v>1107</v>
      </c>
      <c r="F42" t="s">
        <v>1107</v>
      </c>
    </row>
    <row r="43" spans="1:6" ht="13.5">
      <c r="A43" s="123">
        <v>42</v>
      </c>
      <c r="B43" s="124" t="s">
        <v>220</v>
      </c>
      <c r="C43" s="125" t="s">
        <v>1108</v>
      </c>
      <c r="D43" s="125" t="s">
        <v>1109</v>
      </c>
      <c r="E43" t="s">
        <v>1110</v>
      </c>
      <c r="F43" t="s">
        <v>1111</v>
      </c>
    </row>
    <row r="44" spans="1:6" ht="13.5">
      <c r="A44" s="123">
        <v>43</v>
      </c>
      <c r="B44" s="124" t="s">
        <v>221</v>
      </c>
      <c r="C44" s="125" t="s">
        <v>1112</v>
      </c>
      <c r="D44" s="125" t="s">
        <v>1113</v>
      </c>
      <c r="E44" t="s">
        <v>1114</v>
      </c>
      <c r="F44" t="s">
        <v>1114</v>
      </c>
    </row>
    <row r="45" spans="1:6" ht="13.5">
      <c r="A45" s="123">
        <v>44</v>
      </c>
      <c r="B45" s="124" t="s">
        <v>222</v>
      </c>
      <c r="C45" s="125" t="s">
        <v>1119</v>
      </c>
      <c r="D45" s="125" t="s">
        <v>93</v>
      </c>
      <c r="E45" t="s">
        <v>1120</v>
      </c>
      <c r="F45" t="s">
        <v>1121</v>
      </c>
    </row>
    <row r="46" spans="1:6" ht="13.5">
      <c r="A46" s="123">
        <v>45</v>
      </c>
      <c r="B46" s="124" t="s">
        <v>223</v>
      </c>
      <c r="C46" s="125" t="s">
        <v>1138</v>
      </c>
      <c r="D46" s="125" t="s">
        <v>1139</v>
      </c>
      <c r="E46" t="s">
        <v>1140</v>
      </c>
      <c r="F46" t="s">
        <v>1141</v>
      </c>
    </row>
    <row r="47" spans="1:6" ht="13.5">
      <c r="A47" s="123">
        <v>46</v>
      </c>
      <c r="B47" s="124" t="s">
        <v>224</v>
      </c>
      <c r="C47" s="125" t="s">
        <v>1134</v>
      </c>
      <c r="D47" s="125" t="s">
        <v>1135</v>
      </c>
      <c r="E47" t="s">
        <v>1136</v>
      </c>
      <c r="F47" t="s">
        <v>1137</v>
      </c>
    </row>
    <row r="48" spans="1:6" ht="13.5">
      <c r="A48" s="123">
        <v>47</v>
      </c>
      <c r="B48" s="124" t="s">
        <v>225</v>
      </c>
      <c r="C48" s="125" t="s">
        <v>1122</v>
      </c>
      <c r="D48" s="125" t="s">
        <v>1123</v>
      </c>
      <c r="E48" t="s">
        <v>1124</v>
      </c>
      <c r="F48" t="s">
        <v>1125</v>
      </c>
    </row>
    <row r="49" spans="1:6" ht="13.5">
      <c r="A49" s="123">
        <v>48</v>
      </c>
      <c r="B49" s="124" t="s">
        <v>226</v>
      </c>
      <c r="C49" s="125" t="s">
        <v>1115</v>
      </c>
      <c r="D49" s="125" t="s">
        <v>1116</v>
      </c>
      <c r="E49" t="s">
        <v>1117</v>
      </c>
      <c r="F49" t="s">
        <v>1118</v>
      </c>
    </row>
    <row r="50" spans="1:6" ht="13.5">
      <c r="A50" s="123">
        <v>49</v>
      </c>
      <c r="B50" s="124" t="s">
        <v>227</v>
      </c>
      <c r="C50" s="125" t="s">
        <v>1126</v>
      </c>
      <c r="D50" s="125" t="s">
        <v>1127</v>
      </c>
      <c r="E50" t="s">
        <v>1128</v>
      </c>
      <c r="F50" t="s">
        <v>1129</v>
      </c>
    </row>
    <row r="51" spans="1:6" ht="13.5">
      <c r="A51" s="123">
        <v>50</v>
      </c>
      <c r="B51" s="124" t="s">
        <v>228</v>
      </c>
      <c r="C51" s="125" t="s">
        <v>1130</v>
      </c>
      <c r="D51" s="125" t="s">
        <v>1131</v>
      </c>
      <c r="E51" t="s">
        <v>1132</v>
      </c>
      <c r="F51" t="s">
        <v>1133</v>
      </c>
    </row>
    <row r="52" spans="1:6" ht="13.5">
      <c r="A52" s="123">
        <v>51</v>
      </c>
      <c r="B52" s="157" t="s">
        <v>3118</v>
      </c>
      <c r="C52" s="125" t="s">
        <v>3119</v>
      </c>
      <c r="D52" s="125" t="s">
        <v>3120</v>
      </c>
      <c r="E52" t="s">
        <v>3121</v>
      </c>
      <c r="F52" t="s">
        <v>3122</v>
      </c>
    </row>
    <row r="53" spans="1:6" ht="13.5">
      <c r="A53" s="123">
        <v>52</v>
      </c>
      <c r="B53" s="155" t="s">
        <v>3124</v>
      </c>
      <c r="C53" s="125" t="s">
        <v>3123</v>
      </c>
      <c r="D53" s="125" t="s">
        <v>3125</v>
      </c>
      <c r="E53" t="s">
        <v>3126</v>
      </c>
      <c r="F53" t="s">
        <v>3127</v>
      </c>
    </row>
    <row r="54" spans="1:6" ht="13.5">
      <c r="A54" s="123">
        <v>53</v>
      </c>
      <c r="B54" s="155" t="s">
        <v>3134</v>
      </c>
      <c r="C54" s="125" t="s">
        <v>3135</v>
      </c>
      <c r="D54" s="125" t="s">
        <v>3136</v>
      </c>
      <c r="E54" t="s">
        <v>3137</v>
      </c>
      <c r="F54" t="s">
        <v>3138</v>
      </c>
    </row>
    <row r="55" spans="1:6" ht="13.5">
      <c r="A55" s="123">
        <v>54</v>
      </c>
      <c r="B55" s="124" t="s">
        <v>229</v>
      </c>
      <c r="C55" s="125" t="s">
        <v>1142</v>
      </c>
      <c r="D55" s="125" t="s">
        <v>1143</v>
      </c>
      <c r="E55" t="s">
        <v>1144</v>
      </c>
      <c r="F55" t="s">
        <v>1145</v>
      </c>
    </row>
    <row r="56" spans="1:6" ht="13.5">
      <c r="A56" s="123">
        <v>55</v>
      </c>
      <c r="B56" s="124" t="s">
        <v>230</v>
      </c>
      <c r="C56" s="125" t="s">
        <v>1149</v>
      </c>
      <c r="D56" s="125" t="s">
        <v>1150</v>
      </c>
      <c r="E56" t="s">
        <v>1151</v>
      </c>
      <c r="F56" t="s">
        <v>1152</v>
      </c>
    </row>
    <row r="57" spans="1:6" ht="13.5">
      <c r="A57" s="123">
        <v>56</v>
      </c>
      <c r="B57" s="124" t="s">
        <v>231</v>
      </c>
      <c r="C57" s="125" t="s">
        <v>1153</v>
      </c>
      <c r="D57" s="125" t="s">
        <v>1154</v>
      </c>
      <c r="E57" t="s">
        <v>1155</v>
      </c>
      <c r="F57" t="s">
        <v>1156</v>
      </c>
    </row>
    <row r="58" spans="1:6" ht="13.5">
      <c r="A58" s="123">
        <v>57</v>
      </c>
      <c r="B58" s="157" t="s">
        <v>3108</v>
      </c>
      <c r="C58" s="125" t="s">
        <v>3111</v>
      </c>
      <c r="D58" s="125" t="s">
        <v>3112</v>
      </c>
      <c r="E58" t="s">
        <v>3113</v>
      </c>
      <c r="F58" t="s">
        <v>3114</v>
      </c>
    </row>
    <row r="59" spans="1:6" ht="13.5">
      <c r="A59" s="123">
        <v>58</v>
      </c>
      <c r="B59" s="124" t="s">
        <v>153</v>
      </c>
      <c r="C59" s="125" t="s">
        <v>1035</v>
      </c>
      <c r="D59" s="125" t="s">
        <v>1036</v>
      </c>
      <c r="E59" t="s">
        <v>1037</v>
      </c>
      <c r="F59" t="s">
        <v>1038</v>
      </c>
    </row>
    <row r="60" spans="1:6" ht="13.5">
      <c r="A60" s="123">
        <v>59</v>
      </c>
      <c r="B60" s="124" t="s">
        <v>154</v>
      </c>
      <c r="C60" s="125" t="s">
        <v>1039</v>
      </c>
      <c r="D60" s="125" t="s">
        <v>1040</v>
      </c>
      <c r="E60" t="s">
        <v>1041</v>
      </c>
      <c r="F60" t="s">
        <v>1042</v>
      </c>
    </row>
    <row r="61" spans="1:6" ht="13.5">
      <c r="A61" s="123">
        <v>60</v>
      </c>
      <c r="B61" s="124" t="s">
        <v>155</v>
      </c>
      <c r="C61" s="125" t="s">
        <v>1043</v>
      </c>
      <c r="D61" s="125" t="s">
        <v>1044</v>
      </c>
      <c r="E61" t="s">
        <v>1045</v>
      </c>
      <c r="F61" t="s">
        <v>1046</v>
      </c>
    </row>
    <row r="62" spans="1:6" ht="13.5">
      <c r="A62" s="123">
        <v>61</v>
      </c>
      <c r="B62" s="124" t="s">
        <v>156</v>
      </c>
      <c r="C62" s="125" t="s">
        <v>1047</v>
      </c>
      <c r="D62" s="125" t="s">
        <v>1048</v>
      </c>
      <c r="E62" t="s">
        <v>1049</v>
      </c>
      <c r="F62" t="s">
        <v>1050</v>
      </c>
    </row>
    <row r="63" spans="1:6" ht="13.5">
      <c r="A63" s="123">
        <v>62</v>
      </c>
      <c r="B63" s="124" t="s">
        <v>157</v>
      </c>
      <c r="C63" s="125" t="s">
        <v>1051</v>
      </c>
      <c r="D63" s="125" t="s">
        <v>1052</v>
      </c>
      <c r="E63" t="s">
        <v>1053</v>
      </c>
      <c r="F63" t="s">
        <v>1054</v>
      </c>
    </row>
    <row r="64" spans="1:6" ht="13.5">
      <c r="A64" s="123">
        <v>63</v>
      </c>
      <c r="B64" s="124" t="s">
        <v>158</v>
      </c>
      <c r="C64" s="125" t="s">
        <v>1059</v>
      </c>
      <c r="D64" s="125" t="s">
        <v>1060</v>
      </c>
      <c r="E64" t="s">
        <v>1061</v>
      </c>
      <c r="F64" t="s">
        <v>1062</v>
      </c>
    </row>
    <row r="65" spans="1:6" ht="13.5">
      <c r="A65" s="123">
        <v>64</v>
      </c>
      <c r="B65" s="124" t="s">
        <v>159</v>
      </c>
      <c r="C65" s="125" t="s">
        <v>1063</v>
      </c>
      <c r="D65" s="125" t="s">
        <v>1064</v>
      </c>
      <c r="E65" t="s">
        <v>1065</v>
      </c>
      <c r="F65" t="s">
        <v>1066</v>
      </c>
    </row>
    <row r="66" spans="1:6" ht="15" customHeight="1">
      <c r="A66" s="123">
        <v>65</v>
      </c>
      <c r="B66" s="124" t="s">
        <v>160</v>
      </c>
      <c r="C66" s="125" t="s">
        <v>1055</v>
      </c>
      <c r="D66" s="125" t="s">
        <v>1056</v>
      </c>
      <c r="E66" t="s">
        <v>1057</v>
      </c>
      <c r="F66" t="s">
        <v>1058</v>
      </c>
    </row>
    <row r="67" spans="1:6" ht="13.5">
      <c r="A67" s="123">
        <v>66</v>
      </c>
      <c r="B67" s="126" t="s">
        <v>309</v>
      </c>
      <c r="C67" s="125" t="s">
        <v>1067</v>
      </c>
      <c r="D67" s="125" t="s">
        <v>3109</v>
      </c>
      <c r="E67" t="s">
        <v>1068</v>
      </c>
      <c r="F67" t="s">
        <v>1069</v>
      </c>
    </row>
    <row r="68" spans="1:6" ht="13.5">
      <c r="A68" s="123">
        <v>67</v>
      </c>
      <c r="B68" s="124" t="s">
        <v>161</v>
      </c>
      <c r="C68" s="125" t="s">
        <v>1070</v>
      </c>
      <c r="D68" s="125" t="s">
        <v>3110</v>
      </c>
      <c r="E68" t="s">
        <v>1071</v>
      </c>
      <c r="F68" t="s">
        <v>1072</v>
      </c>
    </row>
    <row r="69" spans="1:6" ht="13.5">
      <c r="A69" s="123">
        <v>68</v>
      </c>
      <c r="B69" s="124" t="s">
        <v>162</v>
      </c>
      <c r="C69" s="125" t="s">
        <v>1077</v>
      </c>
      <c r="D69" s="125" t="s">
        <v>1078</v>
      </c>
      <c r="E69" t="s">
        <v>1079</v>
      </c>
      <c r="F69" t="s">
        <v>1080</v>
      </c>
    </row>
    <row r="70" spans="1:6" ht="13.5">
      <c r="A70" s="123">
        <v>69</v>
      </c>
      <c r="B70" s="124" t="s">
        <v>163</v>
      </c>
      <c r="C70" s="125" t="s">
        <v>1073</v>
      </c>
      <c r="D70" s="125" t="s">
        <v>1074</v>
      </c>
      <c r="E70" t="s">
        <v>1075</v>
      </c>
      <c r="F70" t="s">
        <v>1076</v>
      </c>
    </row>
    <row r="71" spans="1:6" ht="13.5">
      <c r="A71" s="123">
        <v>70</v>
      </c>
      <c r="B71" s="124" t="s">
        <v>232</v>
      </c>
      <c r="C71" s="125" t="s">
        <v>1160</v>
      </c>
      <c r="D71" s="125" t="s">
        <v>94</v>
      </c>
      <c r="E71" t="s">
        <v>1161</v>
      </c>
      <c r="F71" t="s">
        <v>1161</v>
      </c>
    </row>
    <row r="72" spans="1:6" ht="13.5">
      <c r="A72" s="123">
        <v>71</v>
      </c>
      <c r="B72" s="124" t="s">
        <v>233</v>
      </c>
      <c r="C72" s="125" t="s">
        <v>1162</v>
      </c>
      <c r="D72" s="125" t="s">
        <v>95</v>
      </c>
      <c r="E72" t="s">
        <v>1163</v>
      </c>
      <c r="F72" t="s">
        <v>96</v>
      </c>
    </row>
    <row r="73" spans="1:6" ht="13.5">
      <c r="A73" s="123">
        <v>72</v>
      </c>
      <c r="B73" s="124" t="s">
        <v>234</v>
      </c>
      <c r="C73" s="125" t="s">
        <v>1165</v>
      </c>
      <c r="D73" s="125" t="s">
        <v>97</v>
      </c>
      <c r="E73" t="s">
        <v>1166</v>
      </c>
      <c r="F73" t="s">
        <v>98</v>
      </c>
    </row>
    <row r="74" spans="1:6" ht="13.5">
      <c r="A74" s="123">
        <v>73</v>
      </c>
      <c r="B74" s="124" t="s">
        <v>235</v>
      </c>
      <c r="C74" s="125" t="s">
        <v>1167</v>
      </c>
      <c r="D74" s="125" t="s">
        <v>99</v>
      </c>
      <c r="E74" t="s">
        <v>1168</v>
      </c>
      <c r="F74" t="s">
        <v>1169</v>
      </c>
    </row>
    <row r="75" spans="1:6" ht="13.5">
      <c r="A75" s="123">
        <v>74</v>
      </c>
      <c r="B75" s="124" t="s">
        <v>306</v>
      </c>
      <c r="C75" s="125" t="s">
        <v>1170</v>
      </c>
      <c r="D75" s="125" t="s">
        <v>1171</v>
      </c>
      <c r="E75" t="s">
        <v>1172</v>
      </c>
      <c r="F75" t="s">
        <v>1173</v>
      </c>
    </row>
    <row r="76" spans="1:6" ht="13.5">
      <c r="A76" s="123">
        <v>75</v>
      </c>
      <c r="B76" s="124" t="s">
        <v>307</v>
      </c>
      <c r="C76" s="125" t="s">
        <v>1174</v>
      </c>
      <c r="D76" s="125" t="s">
        <v>1175</v>
      </c>
      <c r="E76" t="s">
        <v>1176</v>
      </c>
      <c r="F76" t="s">
        <v>1177</v>
      </c>
    </row>
    <row r="77" spans="1:6" ht="13.5">
      <c r="A77" s="123">
        <v>76</v>
      </c>
      <c r="B77" s="124" t="s">
        <v>308</v>
      </c>
      <c r="C77" s="125" t="s">
        <v>1178</v>
      </c>
      <c r="D77" s="125" t="s">
        <v>1179</v>
      </c>
      <c r="E77" t="s">
        <v>100</v>
      </c>
      <c r="F77" t="s">
        <v>1180</v>
      </c>
    </row>
    <row r="78" spans="1:6" ht="13.5">
      <c r="A78" s="123">
        <v>77</v>
      </c>
      <c r="B78" s="124" t="s">
        <v>236</v>
      </c>
      <c r="C78" s="125" t="s">
        <v>1181</v>
      </c>
      <c r="D78" s="125" t="s">
        <v>1182</v>
      </c>
      <c r="E78" t="s">
        <v>1183</v>
      </c>
      <c r="F78" t="s">
        <v>1184</v>
      </c>
    </row>
    <row r="79" spans="1:6" ht="13.5">
      <c r="A79" s="123">
        <v>78</v>
      </c>
      <c r="B79" s="124" t="s">
        <v>237</v>
      </c>
      <c r="C79" s="125" t="s">
        <v>1193</v>
      </c>
      <c r="D79" s="125" t="s">
        <v>1194</v>
      </c>
      <c r="E79" t="s">
        <v>1195</v>
      </c>
      <c r="F79" t="s">
        <v>1196</v>
      </c>
    </row>
    <row r="80" spans="1:6" ht="13.5">
      <c r="A80" s="123">
        <v>79</v>
      </c>
      <c r="B80" s="124" t="s">
        <v>238</v>
      </c>
      <c r="C80" s="125" t="s">
        <v>1197</v>
      </c>
      <c r="D80" s="125" t="s">
        <v>1198</v>
      </c>
      <c r="E80" t="s">
        <v>1199</v>
      </c>
      <c r="F80" t="s">
        <v>1200</v>
      </c>
    </row>
    <row r="81" spans="1:6" ht="13.5">
      <c r="A81" s="123">
        <v>80</v>
      </c>
      <c r="B81" s="124" t="s">
        <v>239</v>
      </c>
      <c r="C81" s="125" t="s">
        <v>1201</v>
      </c>
      <c r="D81" s="125" t="s">
        <v>1202</v>
      </c>
      <c r="E81" t="s">
        <v>1203</v>
      </c>
      <c r="F81" t="s">
        <v>1204</v>
      </c>
    </row>
    <row r="82" spans="1:6" ht="13.5">
      <c r="A82" s="123">
        <v>81</v>
      </c>
      <c r="B82" s="124" t="s">
        <v>240</v>
      </c>
      <c r="C82" s="125" t="s">
        <v>1205</v>
      </c>
      <c r="D82" s="125" t="s">
        <v>1206</v>
      </c>
      <c r="E82" t="s">
        <v>1207</v>
      </c>
      <c r="F82" t="s">
        <v>1208</v>
      </c>
    </row>
    <row r="83" spans="1:6" ht="13.5">
      <c r="A83" s="123">
        <v>82</v>
      </c>
      <c r="B83" s="124" t="s">
        <v>241</v>
      </c>
      <c r="C83" s="125" t="s">
        <v>1209</v>
      </c>
      <c r="D83" s="125" t="s">
        <v>101</v>
      </c>
      <c r="E83" t="s">
        <v>1210</v>
      </c>
      <c r="F83" t="s">
        <v>1210</v>
      </c>
    </row>
    <row r="84" spans="1:6" ht="13.5">
      <c r="A84" s="123">
        <v>83</v>
      </c>
      <c r="B84" s="124" t="s">
        <v>242</v>
      </c>
      <c r="C84" s="125" t="s">
        <v>1211</v>
      </c>
      <c r="D84" s="125" t="s">
        <v>1212</v>
      </c>
      <c r="E84" t="s">
        <v>1213</v>
      </c>
      <c r="F84" t="s">
        <v>1214</v>
      </c>
    </row>
    <row r="85" spans="1:6" ht="13.5">
      <c r="A85" s="123">
        <v>84</v>
      </c>
      <c r="B85" s="124" t="s">
        <v>243</v>
      </c>
      <c r="C85" s="125" t="s">
        <v>1215</v>
      </c>
      <c r="D85" s="125" t="s">
        <v>1216</v>
      </c>
      <c r="E85" t="s">
        <v>1217</v>
      </c>
      <c r="F85" t="s">
        <v>1218</v>
      </c>
    </row>
    <row r="86" spans="1:6" ht="13.5">
      <c r="A86" s="123">
        <v>85</v>
      </c>
      <c r="B86" s="155" t="s">
        <v>3117</v>
      </c>
      <c r="C86" s="125" t="s">
        <v>1185</v>
      </c>
      <c r="D86" s="125" t="s">
        <v>1186</v>
      </c>
      <c r="E86" t="s">
        <v>1187</v>
      </c>
      <c r="F86" t="s">
        <v>1188</v>
      </c>
    </row>
    <row r="87" spans="1:6" ht="13.5">
      <c r="A87" s="123">
        <v>86</v>
      </c>
      <c r="B87" s="124" t="s">
        <v>116</v>
      </c>
      <c r="C87" s="125" t="s">
        <v>677</v>
      </c>
      <c r="D87" s="125" t="s">
        <v>678</v>
      </c>
      <c r="E87" t="s">
        <v>679</v>
      </c>
      <c r="F87" t="s">
        <v>680</v>
      </c>
    </row>
    <row r="88" spans="1:6" ht="13.5">
      <c r="A88" s="123">
        <v>87</v>
      </c>
      <c r="B88" s="124" t="s">
        <v>117</v>
      </c>
      <c r="C88" s="125" t="s">
        <v>681</v>
      </c>
      <c r="D88" s="125" t="s">
        <v>682</v>
      </c>
      <c r="E88" t="s">
        <v>683</v>
      </c>
      <c r="F88" t="s">
        <v>684</v>
      </c>
    </row>
    <row r="89" spans="1:6" ht="13.5">
      <c r="A89" s="123">
        <v>88</v>
      </c>
      <c r="B89" s="124" t="s">
        <v>118</v>
      </c>
      <c r="C89" s="125" t="s">
        <v>685</v>
      </c>
      <c r="D89" s="125" t="s">
        <v>686</v>
      </c>
      <c r="E89" t="s">
        <v>687</v>
      </c>
      <c r="F89" t="s">
        <v>688</v>
      </c>
    </row>
    <row r="90" spans="1:6" ht="13.5">
      <c r="A90" s="123">
        <v>89</v>
      </c>
      <c r="B90" s="124" t="s">
        <v>119</v>
      </c>
      <c r="C90" s="125" t="s">
        <v>689</v>
      </c>
      <c r="D90" s="125" t="s">
        <v>690</v>
      </c>
      <c r="E90" t="s">
        <v>691</v>
      </c>
      <c r="F90" t="s">
        <v>692</v>
      </c>
    </row>
    <row r="91" spans="1:6" ht="13.5">
      <c r="A91" s="123">
        <v>90</v>
      </c>
      <c r="B91" s="124" t="s">
        <v>120</v>
      </c>
      <c r="C91" s="125" t="s">
        <v>693</v>
      </c>
      <c r="D91" s="125" t="s">
        <v>694</v>
      </c>
      <c r="E91" t="s">
        <v>695</v>
      </c>
      <c r="F91" t="s">
        <v>696</v>
      </c>
    </row>
    <row r="92" spans="1:6" ht="13.5">
      <c r="A92" s="123">
        <v>91</v>
      </c>
      <c r="B92" s="124" t="s">
        <v>121</v>
      </c>
      <c r="C92" s="125" t="s">
        <v>646</v>
      </c>
      <c r="D92" s="125" t="s">
        <v>697</v>
      </c>
      <c r="E92" t="s">
        <v>698</v>
      </c>
      <c r="F92" t="s">
        <v>699</v>
      </c>
    </row>
    <row r="93" spans="1:6" ht="13.5">
      <c r="A93" s="123">
        <v>92</v>
      </c>
      <c r="B93" s="124" t="s">
        <v>122</v>
      </c>
      <c r="C93" s="125" t="s">
        <v>704</v>
      </c>
      <c r="D93" s="125" t="s">
        <v>705</v>
      </c>
      <c r="E93" t="s">
        <v>706</v>
      </c>
      <c r="F93" t="s">
        <v>707</v>
      </c>
    </row>
    <row r="94" spans="1:6" ht="13.5">
      <c r="A94" s="123">
        <v>93</v>
      </c>
      <c r="B94" s="124" t="s">
        <v>123</v>
      </c>
      <c r="C94" s="125" t="s">
        <v>708</v>
      </c>
      <c r="D94" s="125" t="s">
        <v>709</v>
      </c>
      <c r="E94" t="s">
        <v>710</v>
      </c>
      <c r="F94" t="s">
        <v>711</v>
      </c>
    </row>
    <row r="95" spans="1:6" ht="13.5">
      <c r="A95" s="123">
        <v>94</v>
      </c>
      <c r="B95" s="124" t="s">
        <v>124</v>
      </c>
      <c r="C95" s="125" t="s">
        <v>712</v>
      </c>
      <c r="D95" s="125" t="s">
        <v>713</v>
      </c>
      <c r="E95" t="s">
        <v>714</v>
      </c>
      <c r="F95" t="s">
        <v>715</v>
      </c>
    </row>
    <row r="96" spans="1:6" ht="13.5">
      <c r="A96" s="123">
        <v>95</v>
      </c>
      <c r="B96" s="124" t="s">
        <v>125</v>
      </c>
      <c r="C96" s="125" t="s">
        <v>716</v>
      </c>
      <c r="D96" s="125" t="s">
        <v>717</v>
      </c>
      <c r="E96" t="s">
        <v>718</v>
      </c>
      <c r="F96" t="s">
        <v>719</v>
      </c>
    </row>
    <row r="97" spans="1:6" ht="13.5">
      <c r="A97" s="123">
        <v>96</v>
      </c>
      <c r="B97" s="124" t="s">
        <v>126</v>
      </c>
      <c r="C97" s="125" t="s">
        <v>700</v>
      </c>
      <c r="D97" s="125" t="s">
        <v>701</v>
      </c>
      <c r="E97" t="s">
        <v>702</v>
      </c>
      <c r="F97" t="s">
        <v>703</v>
      </c>
    </row>
    <row r="98" spans="1:6" ht="13.5">
      <c r="A98" s="123">
        <v>97</v>
      </c>
      <c r="B98" s="124" t="s">
        <v>127</v>
      </c>
      <c r="C98" s="125" t="s">
        <v>720</v>
      </c>
      <c r="D98" s="125" t="s">
        <v>721</v>
      </c>
      <c r="E98" t="s">
        <v>722</v>
      </c>
      <c r="F98" t="s">
        <v>723</v>
      </c>
    </row>
    <row r="99" spans="1:6" ht="13.5">
      <c r="A99" s="123">
        <v>98</v>
      </c>
      <c r="B99" s="124" t="s">
        <v>128</v>
      </c>
      <c r="C99" s="125" t="s">
        <v>724</v>
      </c>
      <c r="D99" s="125" t="s">
        <v>67</v>
      </c>
      <c r="E99" t="s">
        <v>725</v>
      </c>
      <c r="F99" t="s">
        <v>726</v>
      </c>
    </row>
    <row r="100" spans="1:6" ht="13.5">
      <c r="A100" s="123">
        <v>99</v>
      </c>
      <c r="B100" s="124" t="s">
        <v>129</v>
      </c>
      <c r="C100" s="125" t="s">
        <v>727</v>
      </c>
      <c r="D100" s="125" t="s">
        <v>68</v>
      </c>
      <c r="E100" t="s">
        <v>728</v>
      </c>
      <c r="F100" t="s">
        <v>729</v>
      </c>
    </row>
    <row r="101" spans="1:6" ht="13.5">
      <c r="A101" s="123">
        <v>100</v>
      </c>
      <c r="B101" s="124" t="s">
        <v>130</v>
      </c>
      <c r="C101" s="125" t="s">
        <v>730</v>
      </c>
      <c r="D101" s="125" t="s">
        <v>731</v>
      </c>
      <c r="E101" t="s">
        <v>732</v>
      </c>
      <c r="F101" t="s">
        <v>733</v>
      </c>
    </row>
    <row r="102" spans="1:6" ht="13.5">
      <c r="A102" s="123">
        <v>101</v>
      </c>
      <c r="B102" s="124" t="s">
        <v>131</v>
      </c>
      <c r="C102" s="125" t="s">
        <v>734</v>
      </c>
      <c r="D102" s="125" t="s">
        <v>735</v>
      </c>
      <c r="E102" t="s">
        <v>736</v>
      </c>
      <c r="F102" t="s">
        <v>737</v>
      </c>
    </row>
    <row r="103" spans="1:6" ht="13.5">
      <c r="A103" s="123">
        <v>102</v>
      </c>
      <c r="B103" s="124" t="s">
        <v>132</v>
      </c>
      <c r="C103" s="125" t="s">
        <v>742</v>
      </c>
      <c r="D103" s="125" t="s">
        <v>743</v>
      </c>
      <c r="E103" t="s">
        <v>744</v>
      </c>
      <c r="F103" t="s">
        <v>745</v>
      </c>
    </row>
    <row r="104" spans="1:6" ht="13.5">
      <c r="A104" s="123">
        <v>103</v>
      </c>
      <c r="B104" s="124" t="s">
        <v>133</v>
      </c>
      <c r="C104" s="125" t="s">
        <v>738</v>
      </c>
      <c r="D104" s="125" t="s">
        <v>739</v>
      </c>
      <c r="E104" t="s">
        <v>740</v>
      </c>
      <c r="F104" t="s">
        <v>741</v>
      </c>
    </row>
    <row r="105" spans="1:6" ht="13.5">
      <c r="A105" s="123">
        <v>104</v>
      </c>
      <c r="B105" s="124" t="s">
        <v>134</v>
      </c>
      <c r="C105" s="125" t="s">
        <v>755</v>
      </c>
      <c r="D105" s="125" t="s">
        <v>756</v>
      </c>
      <c r="E105" t="s">
        <v>757</v>
      </c>
      <c r="F105" t="s">
        <v>758</v>
      </c>
    </row>
    <row r="106" spans="1:6" ht="13.5">
      <c r="A106" s="123">
        <v>105</v>
      </c>
      <c r="B106" s="124" t="s">
        <v>135</v>
      </c>
      <c r="C106" s="125" t="s">
        <v>781</v>
      </c>
      <c r="D106" s="125" t="s">
        <v>782</v>
      </c>
      <c r="E106" t="s">
        <v>783</v>
      </c>
      <c r="F106" t="s">
        <v>784</v>
      </c>
    </row>
    <row r="107" spans="1:6" ht="13.5">
      <c r="A107" s="123">
        <v>106</v>
      </c>
      <c r="B107" s="124" t="s">
        <v>136</v>
      </c>
      <c r="C107" s="125" t="s">
        <v>785</v>
      </c>
      <c r="D107" s="125" t="s">
        <v>786</v>
      </c>
      <c r="E107" t="s">
        <v>787</v>
      </c>
      <c r="F107" t="s">
        <v>788</v>
      </c>
    </row>
    <row r="108" spans="1:6" ht="13.5">
      <c r="A108" s="123">
        <v>107</v>
      </c>
      <c r="B108" s="124" t="s">
        <v>137</v>
      </c>
      <c r="C108" s="125" t="s">
        <v>789</v>
      </c>
      <c r="D108" s="125" t="s">
        <v>790</v>
      </c>
      <c r="E108" t="s">
        <v>791</v>
      </c>
      <c r="F108" t="s">
        <v>792</v>
      </c>
    </row>
    <row r="109" spans="1:6" ht="13.5">
      <c r="A109" s="123">
        <v>108</v>
      </c>
      <c r="B109" s="124" t="s">
        <v>138</v>
      </c>
      <c r="C109" s="125" t="s">
        <v>793</v>
      </c>
      <c r="D109" s="125" t="s">
        <v>794</v>
      </c>
      <c r="E109" t="s">
        <v>795</v>
      </c>
      <c r="F109" t="s">
        <v>796</v>
      </c>
    </row>
    <row r="110" spans="1:6" ht="13.5">
      <c r="A110" s="123">
        <v>109</v>
      </c>
      <c r="B110" s="124" t="s">
        <v>139</v>
      </c>
      <c r="C110" s="125" t="s">
        <v>69</v>
      </c>
      <c r="D110" s="125" t="s">
        <v>746</v>
      </c>
      <c r="E110" t="s">
        <v>747</v>
      </c>
      <c r="F110" t="s">
        <v>748</v>
      </c>
    </row>
    <row r="111" spans="1:6" ht="13.5">
      <c r="A111" s="123">
        <v>110</v>
      </c>
      <c r="B111" s="124" t="s">
        <v>140</v>
      </c>
      <c r="C111" s="125" t="s">
        <v>777</v>
      </c>
      <c r="D111" s="125" t="s">
        <v>778</v>
      </c>
      <c r="E111" t="s">
        <v>779</v>
      </c>
      <c r="F111" t="s">
        <v>780</v>
      </c>
    </row>
    <row r="112" spans="1:6" ht="13.5">
      <c r="A112" s="123">
        <v>111</v>
      </c>
      <c r="B112" s="124" t="s">
        <v>141</v>
      </c>
      <c r="C112" s="125" t="s">
        <v>70</v>
      </c>
      <c r="D112" s="125" t="s">
        <v>749</v>
      </c>
      <c r="E112" t="s">
        <v>750</v>
      </c>
      <c r="F112" t="s">
        <v>751</v>
      </c>
    </row>
    <row r="113" spans="1:6" ht="13.5">
      <c r="A113" s="123">
        <v>112</v>
      </c>
      <c r="B113" s="124" t="s">
        <v>142</v>
      </c>
      <c r="C113" s="125" t="s">
        <v>71</v>
      </c>
      <c r="D113" s="125" t="s">
        <v>752</v>
      </c>
      <c r="E113" t="s">
        <v>753</v>
      </c>
      <c r="F113" t="s">
        <v>754</v>
      </c>
    </row>
    <row r="114" spans="1:6" ht="13.5">
      <c r="A114" s="123">
        <v>113</v>
      </c>
      <c r="B114" s="124" t="s">
        <v>143</v>
      </c>
      <c r="C114" s="125" t="s">
        <v>759</v>
      </c>
      <c r="D114" s="125" t="s">
        <v>760</v>
      </c>
      <c r="E114" t="s">
        <v>761</v>
      </c>
      <c r="F114" t="s">
        <v>762</v>
      </c>
    </row>
    <row r="115" spans="1:6" ht="13.5">
      <c r="A115" s="123">
        <v>114</v>
      </c>
      <c r="B115" s="124" t="s">
        <v>144</v>
      </c>
      <c r="C115" s="125" t="s">
        <v>763</v>
      </c>
      <c r="D115" s="125" t="s">
        <v>764</v>
      </c>
      <c r="E115" t="s">
        <v>765</v>
      </c>
      <c r="F115" t="s">
        <v>766</v>
      </c>
    </row>
    <row r="116" spans="1:6" ht="13.5">
      <c r="A116" s="123">
        <v>115</v>
      </c>
      <c r="B116" s="124" t="s">
        <v>145</v>
      </c>
      <c r="C116" s="125" t="s">
        <v>677</v>
      </c>
      <c r="D116" s="125" t="s">
        <v>767</v>
      </c>
      <c r="E116" t="s">
        <v>768</v>
      </c>
      <c r="F116" t="s">
        <v>769</v>
      </c>
    </row>
    <row r="117" spans="1:6" ht="13.5">
      <c r="A117" s="123">
        <v>116</v>
      </c>
      <c r="B117" s="124" t="s">
        <v>146</v>
      </c>
      <c r="C117" s="125" t="s">
        <v>72</v>
      </c>
      <c r="D117" s="125" t="s">
        <v>770</v>
      </c>
      <c r="E117" t="s">
        <v>771</v>
      </c>
      <c r="F117" t="s">
        <v>772</v>
      </c>
    </row>
    <row r="118" spans="1:6" ht="13.5">
      <c r="A118" s="123">
        <v>117</v>
      </c>
      <c r="B118" s="124" t="s">
        <v>147</v>
      </c>
      <c r="C118" s="125" t="s">
        <v>773</v>
      </c>
      <c r="D118" s="125" t="s">
        <v>774</v>
      </c>
      <c r="E118" t="s">
        <v>775</v>
      </c>
      <c r="F118" t="s">
        <v>776</v>
      </c>
    </row>
    <row r="119" spans="1:6" ht="13.5">
      <c r="A119" s="123">
        <v>118</v>
      </c>
      <c r="B119" s="124" t="s">
        <v>148</v>
      </c>
      <c r="C119" s="125" t="s">
        <v>73</v>
      </c>
      <c r="D119" s="125" t="s">
        <v>797</v>
      </c>
      <c r="E119" t="s">
        <v>798</v>
      </c>
      <c r="F119" t="s">
        <v>799</v>
      </c>
    </row>
    <row r="120" spans="1:6" ht="13.5">
      <c r="A120" s="123">
        <v>119</v>
      </c>
      <c r="B120" s="124" t="s">
        <v>149</v>
      </c>
      <c r="C120" s="125" t="s">
        <v>800</v>
      </c>
      <c r="D120" s="125" t="s">
        <v>801</v>
      </c>
      <c r="E120" t="s">
        <v>802</v>
      </c>
      <c r="F120" t="s">
        <v>803</v>
      </c>
    </row>
    <row r="121" spans="1:6" ht="13.5">
      <c r="A121" s="123">
        <v>120</v>
      </c>
      <c r="B121" s="124" t="s">
        <v>150</v>
      </c>
      <c r="C121" s="125" t="s">
        <v>74</v>
      </c>
      <c r="D121" s="125" t="s">
        <v>805</v>
      </c>
      <c r="E121" t="s">
        <v>806</v>
      </c>
      <c r="F121" t="s">
        <v>807</v>
      </c>
    </row>
    <row r="122" spans="1:6" ht="13.5">
      <c r="A122" s="123">
        <v>121</v>
      </c>
      <c r="B122" s="124" t="s">
        <v>151</v>
      </c>
      <c r="C122" s="125" t="s">
        <v>808</v>
      </c>
      <c r="D122" s="125" t="s">
        <v>809</v>
      </c>
      <c r="E122" t="s">
        <v>810</v>
      </c>
      <c r="F122" t="s">
        <v>811</v>
      </c>
    </row>
    <row r="123" spans="1:6" ht="13.5">
      <c r="A123" s="123">
        <v>122</v>
      </c>
      <c r="B123" s="124" t="s">
        <v>152</v>
      </c>
      <c r="C123" s="125" t="s">
        <v>812</v>
      </c>
      <c r="D123" s="125" t="s">
        <v>813</v>
      </c>
      <c r="E123" t="s">
        <v>814</v>
      </c>
      <c r="F123" t="s">
        <v>815</v>
      </c>
    </row>
    <row r="124" spans="1:6" ht="13.5">
      <c r="A124" s="123">
        <v>123</v>
      </c>
      <c r="B124" s="155" t="s">
        <v>3107</v>
      </c>
      <c r="C124" s="125" t="s">
        <v>816</v>
      </c>
      <c r="D124" s="125" t="s">
        <v>817</v>
      </c>
      <c r="E124" t="s">
        <v>818</v>
      </c>
      <c r="F124" t="s">
        <v>819</v>
      </c>
    </row>
    <row r="125" spans="1:6" ht="13.5">
      <c r="A125" s="123">
        <v>124</v>
      </c>
      <c r="B125" s="124" t="s">
        <v>164</v>
      </c>
      <c r="C125" s="125" t="s">
        <v>821</v>
      </c>
      <c r="D125" s="125" t="s">
        <v>75</v>
      </c>
      <c r="E125" t="s">
        <v>822</v>
      </c>
      <c r="F125" t="s">
        <v>823</v>
      </c>
    </row>
    <row r="126" spans="1:6" ht="13.5">
      <c r="A126" s="123">
        <v>125</v>
      </c>
      <c r="B126" s="124" t="s">
        <v>165</v>
      </c>
      <c r="C126" s="125" t="s">
        <v>824</v>
      </c>
      <c r="D126" s="125" t="s">
        <v>825</v>
      </c>
      <c r="E126" t="s">
        <v>826</v>
      </c>
      <c r="F126" t="s">
        <v>827</v>
      </c>
    </row>
    <row r="127" spans="1:6" ht="13.5">
      <c r="A127" s="123">
        <v>126</v>
      </c>
      <c r="B127" s="124" t="s">
        <v>166</v>
      </c>
      <c r="C127" s="125" t="s">
        <v>828</v>
      </c>
      <c r="D127" s="125" t="s">
        <v>829</v>
      </c>
      <c r="E127" t="s">
        <v>830</v>
      </c>
      <c r="F127" t="s">
        <v>831</v>
      </c>
    </row>
    <row r="128" spans="1:6" ht="13.5">
      <c r="A128" s="123">
        <v>127</v>
      </c>
      <c r="B128" s="124" t="s">
        <v>167</v>
      </c>
      <c r="C128" s="125" t="s">
        <v>832</v>
      </c>
      <c r="D128" s="125" t="s">
        <v>833</v>
      </c>
      <c r="E128" t="s">
        <v>834</v>
      </c>
      <c r="F128" t="s">
        <v>76</v>
      </c>
    </row>
    <row r="129" spans="1:6" ht="13.5">
      <c r="A129" s="123">
        <v>128</v>
      </c>
      <c r="B129" s="124" t="s">
        <v>168</v>
      </c>
      <c r="C129" s="125" t="s">
        <v>862</v>
      </c>
      <c r="D129" s="125" t="s">
        <v>863</v>
      </c>
      <c r="E129" t="s">
        <v>864</v>
      </c>
      <c r="F129" t="s">
        <v>865</v>
      </c>
    </row>
    <row r="130" spans="1:6" ht="13.5">
      <c r="A130" s="123">
        <v>129</v>
      </c>
      <c r="B130" s="124" t="s">
        <v>169</v>
      </c>
      <c r="C130" s="125" t="s">
        <v>835</v>
      </c>
      <c r="D130" s="125" t="s">
        <v>836</v>
      </c>
      <c r="E130" t="s">
        <v>837</v>
      </c>
      <c r="F130" t="s">
        <v>838</v>
      </c>
    </row>
    <row r="131" spans="1:6" ht="13.5">
      <c r="A131" s="123">
        <v>130</v>
      </c>
      <c r="B131" s="124" t="s">
        <v>170</v>
      </c>
      <c r="C131" s="125" t="s">
        <v>839</v>
      </c>
      <c r="D131" s="125" t="s">
        <v>840</v>
      </c>
      <c r="E131" t="s">
        <v>841</v>
      </c>
      <c r="F131" t="s">
        <v>842</v>
      </c>
    </row>
    <row r="132" spans="1:6" ht="13.5">
      <c r="A132" s="123">
        <v>131</v>
      </c>
      <c r="B132" s="124" t="s">
        <v>171</v>
      </c>
      <c r="C132" s="125" t="s">
        <v>843</v>
      </c>
      <c r="D132" s="125" t="s">
        <v>77</v>
      </c>
      <c r="E132" t="s">
        <v>844</v>
      </c>
      <c r="F132" t="s">
        <v>845</v>
      </c>
    </row>
    <row r="133" spans="1:6" ht="13.5">
      <c r="A133" s="123">
        <v>132</v>
      </c>
      <c r="B133" s="124" t="s">
        <v>172</v>
      </c>
      <c r="C133" s="125" t="s">
        <v>874</v>
      </c>
      <c r="D133" s="125" t="s">
        <v>875</v>
      </c>
      <c r="E133" t="s">
        <v>876</v>
      </c>
      <c r="F133" t="s">
        <v>877</v>
      </c>
    </row>
    <row r="134" spans="1:6" ht="13.5">
      <c r="A134" s="123">
        <v>133</v>
      </c>
      <c r="B134" s="124" t="s">
        <v>173</v>
      </c>
      <c r="C134" s="125" t="s">
        <v>866</v>
      </c>
      <c r="D134" s="125" t="s">
        <v>867</v>
      </c>
      <c r="E134" t="s">
        <v>868</v>
      </c>
      <c r="F134" t="s">
        <v>869</v>
      </c>
    </row>
    <row r="135" spans="1:6" ht="13.5">
      <c r="A135" s="123">
        <v>134</v>
      </c>
      <c r="B135" s="124" t="s">
        <v>174</v>
      </c>
      <c r="C135" s="125" t="s">
        <v>850</v>
      </c>
      <c r="D135" s="125" t="s">
        <v>851</v>
      </c>
      <c r="E135" t="s">
        <v>852</v>
      </c>
      <c r="F135" t="s">
        <v>853</v>
      </c>
    </row>
    <row r="136" spans="1:6" ht="13.5">
      <c r="A136" s="123">
        <v>135</v>
      </c>
      <c r="B136" s="124" t="s">
        <v>175</v>
      </c>
      <c r="C136" s="125" t="s">
        <v>854</v>
      </c>
      <c r="D136" s="125" t="s">
        <v>855</v>
      </c>
      <c r="E136" t="s">
        <v>856</v>
      </c>
      <c r="F136" t="s">
        <v>857</v>
      </c>
    </row>
    <row r="137" spans="1:6" ht="13.5">
      <c r="A137" s="123">
        <v>136</v>
      </c>
      <c r="B137" s="124" t="s">
        <v>176</v>
      </c>
      <c r="C137" s="125" t="s">
        <v>858</v>
      </c>
      <c r="D137" s="125" t="s">
        <v>859</v>
      </c>
      <c r="E137" t="s">
        <v>860</v>
      </c>
      <c r="F137" t="s">
        <v>861</v>
      </c>
    </row>
    <row r="138" spans="1:6" ht="13.5">
      <c r="A138" s="123">
        <v>137</v>
      </c>
      <c r="B138" s="124" t="s">
        <v>177</v>
      </c>
      <c r="C138" s="125" t="s">
        <v>846</v>
      </c>
      <c r="D138" s="125" t="s">
        <v>847</v>
      </c>
      <c r="E138" t="s">
        <v>848</v>
      </c>
      <c r="F138" t="s">
        <v>849</v>
      </c>
    </row>
    <row r="139" spans="1:6" ht="13.5">
      <c r="A139" s="123">
        <v>138</v>
      </c>
      <c r="B139" s="124" t="s">
        <v>178</v>
      </c>
      <c r="C139" s="125" t="s">
        <v>870</v>
      </c>
      <c r="D139" s="125" t="s">
        <v>871</v>
      </c>
      <c r="E139" t="s">
        <v>872</v>
      </c>
      <c r="F139" t="s">
        <v>873</v>
      </c>
    </row>
    <row r="140" spans="1:6" ht="13.5">
      <c r="A140" s="123">
        <v>139</v>
      </c>
      <c r="B140" s="124" t="s">
        <v>179</v>
      </c>
      <c r="C140" s="125" t="s">
        <v>878</v>
      </c>
      <c r="D140" s="125" t="s">
        <v>879</v>
      </c>
      <c r="E140" t="s">
        <v>880</v>
      </c>
      <c r="F140" t="s">
        <v>881</v>
      </c>
    </row>
    <row r="141" spans="1:6" ht="13.5">
      <c r="A141" s="123">
        <v>140</v>
      </c>
      <c r="B141" s="124" t="s">
        <v>153</v>
      </c>
      <c r="C141" s="125" t="s">
        <v>882</v>
      </c>
      <c r="D141" s="125" t="s">
        <v>883</v>
      </c>
      <c r="E141" t="s">
        <v>884</v>
      </c>
      <c r="F141" t="s">
        <v>885</v>
      </c>
    </row>
    <row r="142" spans="1:6" ht="13.5">
      <c r="A142" s="123">
        <v>141</v>
      </c>
      <c r="B142" s="124" t="s">
        <v>180</v>
      </c>
      <c r="C142" s="125" t="s">
        <v>898</v>
      </c>
      <c r="D142" s="125" t="s">
        <v>899</v>
      </c>
      <c r="E142" t="s">
        <v>900</v>
      </c>
      <c r="F142" t="s">
        <v>901</v>
      </c>
    </row>
    <row r="143" spans="1:6" ht="13.5">
      <c r="A143" s="123">
        <v>142</v>
      </c>
      <c r="B143" s="124" t="s">
        <v>181</v>
      </c>
      <c r="C143" s="125" t="s">
        <v>890</v>
      </c>
      <c r="D143" s="125" t="s">
        <v>891</v>
      </c>
      <c r="E143" t="s">
        <v>892</v>
      </c>
      <c r="F143" t="s">
        <v>893</v>
      </c>
    </row>
    <row r="144" spans="1:6" ht="13.5">
      <c r="A144" s="123">
        <v>143</v>
      </c>
      <c r="B144" s="124" t="s">
        <v>182</v>
      </c>
      <c r="C144" s="125" t="s">
        <v>894</v>
      </c>
      <c r="D144" s="125" t="s">
        <v>895</v>
      </c>
      <c r="E144" t="s">
        <v>896</v>
      </c>
      <c r="F144" t="s">
        <v>897</v>
      </c>
    </row>
    <row r="145" spans="1:6" ht="13.5">
      <c r="A145" s="123">
        <v>144</v>
      </c>
      <c r="B145" s="124" t="s">
        <v>183</v>
      </c>
      <c r="C145" s="125" t="s">
        <v>886</v>
      </c>
      <c r="D145" s="125" t="s">
        <v>887</v>
      </c>
      <c r="E145" t="s">
        <v>888</v>
      </c>
      <c r="F145" t="s">
        <v>889</v>
      </c>
    </row>
    <row r="146" spans="1:6" ht="13.5">
      <c r="A146" s="123">
        <v>145</v>
      </c>
      <c r="B146" s="124" t="s">
        <v>184</v>
      </c>
      <c r="C146" s="125" t="s">
        <v>902</v>
      </c>
      <c r="D146" s="125" t="s">
        <v>903</v>
      </c>
      <c r="E146" t="s">
        <v>904</v>
      </c>
      <c r="F146" t="s">
        <v>905</v>
      </c>
    </row>
    <row r="147" spans="1:6" ht="13.5">
      <c r="A147" s="123">
        <v>146</v>
      </c>
      <c r="B147" s="124" t="s">
        <v>185</v>
      </c>
      <c r="C147" s="125" t="s">
        <v>906</v>
      </c>
      <c r="D147" s="125" t="s">
        <v>907</v>
      </c>
      <c r="E147" t="s">
        <v>908</v>
      </c>
      <c r="F147" t="s">
        <v>909</v>
      </c>
    </row>
    <row r="148" spans="1:6" ht="13.5">
      <c r="A148" s="123">
        <v>147</v>
      </c>
      <c r="B148" s="124" t="s">
        <v>186</v>
      </c>
      <c r="C148" s="125" t="s">
        <v>910</v>
      </c>
      <c r="D148" s="125" t="s">
        <v>911</v>
      </c>
      <c r="E148" t="s">
        <v>912</v>
      </c>
      <c r="F148" t="s">
        <v>913</v>
      </c>
    </row>
    <row r="149" spans="1:6" ht="13.5">
      <c r="A149" s="123">
        <v>148</v>
      </c>
      <c r="B149" s="124" t="s">
        <v>187</v>
      </c>
      <c r="C149" s="125" t="s">
        <v>914</v>
      </c>
      <c r="D149" s="125" t="s">
        <v>915</v>
      </c>
      <c r="E149" t="s">
        <v>916</v>
      </c>
      <c r="F149" t="s">
        <v>917</v>
      </c>
    </row>
    <row r="150" spans="1:6" ht="13.5">
      <c r="A150" s="123">
        <v>149</v>
      </c>
      <c r="B150" s="124" t="s">
        <v>188</v>
      </c>
      <c r="C150" s="125" t="s">
        <v>914</v>
      </c>
      <c r="D150" s="125" t="s">
        <v>918</v>
      </c>
      <c r="E150" t="s">
        <v>919</v>
      </c>
      <c r="F150" t="s">
        <v>920</v>
      </c>
    </row>
    <row r="151" spans="1:6" ht="13.5">
      <c r="A151" s="123">
        <v>150</v>
      </c>
      <c r="B151" s="124" t="s">
        <v>189</v>
      </c>
      <c r="C151" s="125" t="s">
        <v>928</v>
      </c>
      <c r="D151" s="125" t="s">
        <v>78</v>
      </c>
      <c r="E151" t="s">
        <v>929</v>
      </c>
      <c r="F151" t="s">
        <v>930</v>
      </c>
    </row>
    <row r="152" spans="1:6" ht="13.5">
      <c r="A152" s="123">
        <v>151</v>
      </c>
      <c r="B152" s="124" t="s">
        <v>190</v>
      </c>
      <c r="C152" s="125" t="s">
        <v>921</v>
      </c>
      <c r="D152" s="125" t="s">
        <v>922</v>
      </c>
      <c r="E152" t="s">
        <v>923</v>
      </c>
      <c r="F152" t="s">
        <v>924</v>
      </c>
    </row>
    <row r="153" spans="1:6" ht="13.5">
      <c r="A153" s="123">
        <v>152</v>
      </c>
      <c r="B153" s="124" t="s">
        <v>191</v>
      </c>
      <c r="C153" s="125" t="s">
        <v>925</v>
      </c>
      <c r="D153" s="125" t="s">
        <v>79</v>
      </c>
      <c r="E153" t="s">
        <v>926</v>
      </c>
      <c r="F153" t="s">
        <v>927</v>
      </c>
    </row>
    <row r="154" spans="1:6" ht="13.5">
      <c r="A154" s="123">
        <v>153</v>
      </c>
      <c r="B154" s="124" t="s">
        <v>192</v>
      </c>
      <c r="C154" s="125" t="s">
        <v>2404</v>
      </c>
      <c r="D154" s="125" t="s">
        <v>947</v>
      </c>
      <c r="E154" t="s">
        <v>948</v>
      </c>
      <c r="F154" t="s">
        <v>949</v>
      </c>
    </row>
    <row r="155" spans="1:6" ht="13.5">
      <c r="A155" s="123">
        <v>154</v>
      </c>
      <c r="B155" s="124" t="s">
        <v>193</v>
      </c>
      <c r="C155" s="125" t="s">
        <v>950</v>
      </c>
      <c r="D155" s="125" t="s">
        <v>951</v>
      </c>
      <c r="E155" t="s">
        <v>952</v>
      </c>
      <c r="F155" t="s">
        <v>953</v>
      </c>
    </row>
    <row r="156" spans="1:6" ht="13.5">
      <c r="A156" s="123">
        <v>155</v>
      </c>
      <c r="B156" s="124" t="s">
        <v>194</v>
      </c>
      <c r="C156" s="125" t="s">
        <v>954</v>
      </c>
      <c r="D156" s="125" t="s">
        <v>955</v>
      </c>
      <c r="E156" t="s">
        <v>956</v>
      </c>
      <c r="F156" t="s">
        <v>957</v>
      </c>
    </row>
    <row r="157" spans="1:6" ht="13.5">
      <c r="A157" s="123">
        <v>156</v>
      </c>
      <c r="B157" s="124" t="s">
        <v>195</v>
      </c>
      <c r="C157" s="125" t="s">
        <v>931</v>
      </c>
      <c r="D157" s="125" t="s">
        <v>932</v>
      </c>
      <c r="E157" t="s">
        <v>933</v>
      </c>
      <c r="F157" t="s">
        <v>934</v>
      </c>
    </row>
    <row r="158" spans="1:6" ht="13.5">
      <c r="A158" s="123">
        <v>157</v>
      </c>
      <c r="B158" s="124" t="s">
        <v>196</v>
      </c>
      <c r="C158" s="125" t="s">
        <v>931</v>
      </c>
      <c r="D158" s="125" t="s">
        <v>935</v>
      </c>
      <c r="E158" t="s">
        <v>936</v>
      </c>
      <c r="F158" t="s">
        <v>937</v>
      </c>
    </row>
    <row r="159" spans="1:6" ht="13.5">
      <c r="A159" s="123">
        <v>158</v>
      </c>
      <c r="B159" s="124" t="s">
        <v>197</v>
      </c>
      <c r="C159" s="125" t="s">
        <v>938</v>
      </c>
      <c r="D159" s="125" t="s">
        <v>939</v>
      </c>
      <c r="E159" t="s">
        <v>940</v>
      </c>
      <c r="F159" t="s">
        <v>941</v>
      </c>
    </row>
    <row r="160" spans="1:6" ht="13.5">
      <c r="A160" s="123">
        <v>159</v>
      </c>
      <c r="B160" s="124" t="s">
        <v>198</v>
      </c>
      <c r="C160" s="125" t="s">
        <v>942</v>
      </c>
      <c r="D160" s="125" t="s">
        <v>943</v>
      </c>
      <c r="E160" t="s">
        <v>944</v>
      </c>
      <c r="F160" t="s">
        <v>945</v>
      </c>
    </row>
    <row r="161" spans="1:6" ht="13.5">
      <c r="A161" s="123">
        <v>160</v>
      </c>
      <c r="B161" s="124" t="s">
        <v>199</v>
      </c>
      <c r="C161" s="125" t="s">
        <v>958</v>
      </c>
      <c r="D161" s="125" t="s">
        <v>959</v>
      </c>
      <c r="E161" t="s">
        <v>960</v>
      </c>
      <c r="F161" t="s">
        <v>961</v>
      </c>
    </row>
    <row r="162" spans="1:6" ht="13.5">
      <c r="A162" s="123">
        <v>161</v>
      </c>
      <c r="B162" s="124" t="s">
        <v>200</v>
      </c>
      <c r="C162" s="125" t="s">
        <v>962</v>
      </c>
      <c r="D162" s="125" t="s">
        <v>80</v>
      </c>
      <c r="E162" t="s">
        <v>963</v>
      </c>
      <c r="F162" t="s">
        <v>964</v>
      </c>
    </row>
    <row r="163" spans="1:6" ht="13.5">
      <c r="A163" s="123">
        <v>162</v>
      </c>
      <c r="B163" s="124" t="s">
        <v>201</v>
      </c>
      <c r="C163" s="125" t="s">
        <v>965</v>
      </c>
      <c r="D163" s="125" t="s">
        <v>966</v>
      </c>
      <c r="E163" t="s">
        <v>967</v>
      </c>
      <c r="F163" t="s">
        <v>968</v>
      </c>
    </row>
    <row r="164" spans="1:6" ht="13.5">
      <c r="A164" s="123">
        <v>163</v>
      </c>
      <c r="B164" s="124" t="s">
        <v>202</v>
      </c>
      <c r="C164" s="125" t="s">
        <v>969</v>
      </c>
      <c r="D164" s="125" t="s">
        <v>970</v>
      </c>
      <c r="E164" t="s">
        <v>971</v>
      </c>
      <c r="F164" t="s">
        <v>972</v>
      </c>
    </row>
    <row r="165" spans="1:6" ht="13.5">
      <c r="A165" s="123">
        <v>164</v>
      </c>
      <c r="B165" s="124" t="s">
        <v>203</v>
      </c>
      <c r="C165" s="125" t="s">
        <v>973</v>
      </c>
      <c r="D165" s="125" t="s">
        <v>974</v>
      </c>
      <c r="E165" t="s">
        <v>975</v>
      </c>
      <c r="F165" t="s">
        <v>976</v>
      </c>
    </row>
    <row r="166" spans="1:6" ht="13.5">
      <c r="A166" s="123">
        <v>165</v>
      </c>
      <c r="B166" s="124" t="s">
        <v>204</v>
      </c>
      <c r="C166" s="125" t="s">
        <v>977</v>
      </c>
      <c r="D166" s="125" t="s">
        <v>81</v>
      </c>
      <c r="E166" t="s">
        <v>978</v>
      </c>
      <c r="F166" t="s">
        <v>979</v>
      </c>
    </row>
    <row r="167" spans="1:6" ht="13.5">
      <c r="A167" s="123">
        <v>166</v>
      </c>
      <c r="B167" s="124" t="s">
        <v>205</v>
      </c>
      <c r="C167" s="125" t="s">
        <v>980</v>
      </c>
      <c r="D167" s="125" t="s">
        <v>82</v>
      </c>
      <c r="E167" t="s">
        <v>981</v>
      </c>
      <c r="F167" t="s">
        <v>982</v>
      </c>
    </row>
    <row r="168" spans="1:6" ht="13.5">
      <c r="A168" s="123">
        <v>167</v>
      </c>
      <c r="B168" s="124" t="s">
        <v>206</v>
      </c>
      <c r="C168" s="125" t="s">
        <v>986</v>
      </c>
      <c r="D168" s="125" t="s">
        <v>83</v>
      </c>
      <c r="E168" t="s">
        <v>987</v>
      </c>
      <c r="F168" t="s">
        <v>988</v>
      </c>
    </row>
    <row r="169" spans="1:6" ht="13.5">
      <c r="A169" s="123">
        <v>168</v>
      </c>
      <c r="B169" s="124" t="s">
        <v>207</v>
      </c>
      <c r="C169" s="125" t="s">
        <v>983</v>
      </c>
      <c r="D169" s="125" t="s">
        <v>84</v>
      </c>
      <c r="E169" t="s">
        <v>984</v>
      </c>
      <c r="F169" t="s">
        <v>985</v>
      </c>
    </row>
    <row r="170" spans="1:6" ht="13.5">
      <c r="A170" s="123">
        <v>169</v>
      </c>
      <c r="B170" s="124" t="s">
        <v>134</v>
      </c>
      <c r="C170" s="125" t="s">
        <v>998</v>
      </c>
      <c r="D170" s="125" t="s">
        <v>85</v>
      </c>
      <c r="E170" t="s">
        <v>999</v>
      </c>
      <c r="F170" t="s">
        <v>1000</v>
      </c>
    </row>
    <row r="171" spans="1:6" ht="13.5">
      <c r="A171" s="123">
        <v>170</v>
      </c>
      <c r="B171" s="124" t="s">
        <v>208</v>
      </c>
      <c r="C171" s="125" t="s">
        <v>989</v>
      </c>
      <c r="D171" s="125" t="s">
        <v>86</v>
      </c>
      <c r="E171" t="s">
        <v>990</v>
      </c>
      <c r="F171" t="s">
        <v>991</v>
      </c>
    </row>
    <row r="172" spans="1:6" ht="13.5">
      <c r="A172" s="123">
        <v>171</v>
      </c>
      <c r="B172" s="124" t="s">
        <v>209</v>
      </c>
      <c r="C172" s="125" t="s">
        <v>992</v>
      </c>
      <c r="D172" s="125" t="s">
        <v>87</v>
      </c>
      <c r="E172" t="s">
        <v>993</v>
      </c>
      <c r="F172" t="s">
        <v>994</v>
      </c>
    </row>
    <row r="173" spans="1:6" ht="13.5">
      <c r="A173" s="123">
        <v>172</v>
      </c>
      <c r="B173" s="124" t="s">
        <v>210</v>
      </c>
      <c r="C173" s="125" t="s">
        <v>995</v>
      </c>
      <c r="D173" s="125" t="s">
        <v>88</v>
      </c>
      <c r="E173" t="s">
        <v>996</v>
      </c>
      <c r="F173" t="s">
        <v>997</v>
      </c>
    </row>
    <row r="174" spans="1:6" ht="13.5">
      <c r="A174" s="123">
        <v>173</v>
      </c>
      <c r="B174" s="124" t="s">
        <v>211</v>
      </c>
      <c r="C174" s="125" t="s">
        <v>1001</v>
      </c>
      <c r="D174" s="125" t="s">
        <v>1002</v>
      </c>
      <c r="E174" t="s">
        <v>1003</v>
      </c>
      <c r="F174" t="s">
        <v>1004</v>
      </c>
    </row>
    <row r="175" spans="1:6" ht="13.5">
      <c r="A175" s="123">
        <v>174</v>
      </c>
      <c r="B175" s="124" t="s">
        <v>212</v>
      </c>
      <c r="C175" s="125" t="s">
        <v>1027</v>
      </c>
      <c r="D175" s="125" t="s">
        <v>1028</v>
      </c>
      <c r="E175" t="s">
        <v>1029</v>
      </c>
      <c r="F175" t="s">
        <v>1030</v>
      </c>
    </row>
    <row r="176" spans="1:6" ht="13.5">
      <c r="A176" s="123">
        <v>175</v>
      </c>
      <c r="B176" s="124" t="s">
        <v>213</v>
      </c>
      <c r="C176" s="125" t="s">
        <v>1006</v>
      </c>
      <c r="D176" s="125" t="s">
        <v>1007</v>
      </c>
      <c r="E176" t="s">
        <v>1008</v>
      </c>
      <c r="F176" t="s">
        <v>1009</v>
      </c>
    </row>
    <row r="177" spans="1:6" ht="13.5">
      <c r="A177" s="123">
        <v>176</v>
      </c>
      <c r="B177" s="124" t="s">
        <v>214</v>
      </c>
      <c r="C177" s="125" t="s">
        <v>1010</v>
      </c>
      <c r="D177" s="125" t="s">
        <v>1011</v>
      </c>
      <c r="E177" t="s">
        <v>1012</v>
      </c>
      <c r="F177" t="s">
        <v>1013</v>
      </c>
    </row>
    <row r="178" spans="1:6" ht="13.5">
      <c r="A178" s="123">
        <v>177</v>
      </c>
      <c r="B178" s="124" t="s">
        <v>215</v>
      </c>
      <c r="C178" s="125" t="s">
        <v>1014</v>
      </c>
      <c r="D178" s="125" t="s">
        <v>1015</v>
      </c>
      <c r="E178" t="s">
        <v>1016</v>
      </c>
      <c r="F178" t="s">
        <v>1017</v>
      </c>
    </row>
    <row r="179" spans="1:6" ht="13.5">
      <c r="A179" s="123">
        <v>178</v>
      </c>
      <c r="B179" s="124" t="s">
        <v>216</v>
      </c>
      <c r="C179" s="125" t="s">
        <v>1021</v>
      </c>
      <c r="D179" s="125" t="s">
        <v>89</v>
      </c>
      <c r="E179" t="s">
        <v>1022</v>
      </c>
      <c r="F179" t="s">
        <v>1023</v>
      </c>
    </row>
    <row r="180" spans="1:6" ht="13.5">
      <c r="A180" s="123">
        <v>179</v>
      </c>
      <c r="B180" s="124" t="s">
        <v>217</v>
      </c>
      <c r="C180" s="125" t="s">
        <v>1024</v>
      </c>
      <c r="D180" s="125" t="s">
        <v>90</v>
      </c>
      <c r="E180" t="s">
        <v>1025</v>
      </c>
      <c r="F180" t="s">
        <v>1026</v>
      </c>
    </row>
    <row r="181" spans="1:6" ht="13.5">
      <c r="A181" s="123">
        <v>180</v>
      </c>
      <c r="B181" s="124" t="s">
        <v>218</v>
      </c>
      <c r="C181" s="125" t="s">
        <v>1018</v>
      </c>
      <c r="D181" s="125" t="s">
        <v>91</v>
      </c>
      <c r="E181" t="s">
        <v>1019</v>
      </c>
      <c r="F181" t="s">
        <v>1020</v>
      </c>
    </row>
    <row r="182" spans="1:6" ht="13.5">
      <c r="A182" s="123">
        <v>181</v>
      </c>
      <c r="B182" s="124" t="s">
        <v>219</v>
      </c>
      <c r="C182" s="125" t="s">
        <v>1031</v>
      </c>
      <c r="D182" s="125" t="s">
        <v>1032</v>
      </c>
      <c r="E182" t="s">
        <v>1033</v>
      </c>
      <c r="F182" t="s">
        <v>1034</v>
      </c>
    </row>
    <row r="183" spans="1:6" ht="13.5">
      <c r="A183" s="123">
        <v>182</v>
      </c>
      <c r="B183" s="124" t="s">
        <v>244</v>
      </c>
      <c r="C183" s="125" t="s">
        <v>1263</v>
      </c>
      <c r="D183" s="125" t="s">
        <v>1264</v>
      </c>
      <c r="E183" t="s">
        <v>1265</v>
      </c>
      <c r="F183" t="s">
        <v>1266</v>
      </c>
    </row>
    <row r="184" spans="1:6" ht="13.5">
      <c r="A184" s="123">
        <v>183</v>
      </c>
      <c r="B184" s="124" t="s">
        <v>245</v>
      </c>
      <c r="C184" s="125" t="s">
        <v>1267</v>
      </c>
      <c r="D184" s="125" t="s">
        <v>102</v>
      </c>
      <c r="E184" t="s">
        <v>1268</v>
      </c>
      <c r="F184" t="s">
        <v>1269</v>
      </c>
    </row>
    <row r="185" spans="1:6" ht="13.5">
      <c r="A185" s="123">
        <v>184</v>
      </c>
      <c r="B185" s="124" t="s">
        <v>246</v>
      </c>
      <c r="C185" s="125" t="s">
        <v>1270</v>
      </c>
      <c r="D185" s="125" t="s">
        <v>1271</v>
      </c>
      <c r="E185" t="s">
        <v>1272</v>
      </c>
      <c r="F185" t="s">
        <v>1272</v>
      </c>
    </row>
    <row r="186" spans="1:6" ht="13.5">
      <c r="A186" s="123">
        <v>185</v>
      </c>
      <c r="B186" s="124" t="s">
        <v>247</v>
      </c>
      <c r="C186" s="125" t="s">
        <v>1273</v>
      </c>
      <c r="D186" s="125" t="s">
        <v>1274</v>
      </c>
      <c r="E186" t="s">
        <v>1275</v>
      </c>
      <c r="F186" t="s">
        <v>103</v>
      </c>
    </row>
    <row r="187" spans="1:6" ht="13.5">
      <c r="A187" s="123">
        <v>186</v>
      </c>
      <c r="B187" s="157" t="s">
        <v>3139</v>
      </c>
      <c r="C187" s="125" t="s">
        <v>1276</v>
      </c>
      <c r="D187" s="125" t="s">
        <v>104</v>
      </c>
      <c r="E187" t="s">
        <v>1277</v>
      </c>
      <c r="F187" t="s">
        <v>1278</v>
      </c>
    </row>
    <row r="188" spans="1:6" ht="13.5">
      <c r="A188" s="123">
        <v>187</v>
      </c>
      <c r="B188" s="124" t="s">
        <v>248</v>
      </c>
      <c r="C188" s="125" t="s">
        <v>1280</v>
      </c>
      <c r="D188" s="125" t="s">
        <v>1281</v>
      </c>
      <c r="E188" t="s">
        <v>1282</v>
      </c>
      <c r="F188" t="s">
        <v>1283</v>
      </c>
    </row>
    <row r="189" spans="1:6" ht="13.5">
      <c r="A189" s="123">
        <v>188</v>
      </c>
      <c r="B189" s="124" t="s">
        <v>249</v>
      </c>
      <c r="C189" s="125" t="s">
        <v>1284</v>
      </c>
      <c r="D189" s="125" t="s">
        <v>1285</v>
      </c>
      <c r="E189" t="s">
        <v>1286</v>
      </c>
      <c r="F189" t="s">
        <v>105</v>
      </c>
    </row>
    <row r="190" spans="1:6" ht="13.5">
      <c r="A190" s="123">
        <v>189</v>
      </c>
      <c r="B190" s="124" t="s">
        <v>250</v>
      </c>
      <c r="C190" s="125" t="s">
        <v>1219</v>
      </c>
      <c r="D190" s="125" t="s">
        <v>3115</v>
      </c>
      <c r="E190" t="s">
        <v>1220</v>
      </c>
      <c r="F190" t="s">
        <v>1221</v>
      </c>
    </row>
    <row r="191" spans="1:6" ht="13.5">
      <c r="A191" s="123">
        <v>190</v>
      </c>
      <c r="B191" s="124" t="s">
        <v>251</v>
      </c>
      <c r="C191" s="125" t="s">
        <v>50</v>
      </c>
      <c r="D191" s="125" t="s">
        <v>106</v>
      </c>
      <c r="E191" t="s">
        <v>1241</v>
      </c>
      <c r="F191" t="s">
        <v>1242</v>
      </c>
    </row>
    <row r="192" spans="1:6" ht="13.5">
      <c r="A192" s="123">
        <v>191</v>
      </c>
      <c r="B192" s="124" t="s">
        <v>252</v>
      </c>
      <c r="C192" s="125" t="s">
        <v>3066</v>
      </c>
      <c r="D192" s="125" t="s">
        <v>107</v>
      </c>
      <c r="E192" t="s">
        <v>1243</v>
      </c>
      <c r="F192" t="s">
        <v>1244</v>
      </c>
    </row>
    <row r="193" spans="1:6" ht="13.5">
      <c r="A193" s="123">
        <v>192</v>
      </c>
      <c r="B193" s="124" t="s">
        <v>253</v>
      </c>
      <c r="C193" s="125" t="s">
        <v>1245</v>
      </c>
      <c r="D193" s="125" t="s">
        <v>108</v>
      </c>
      <c r="E193" t="s">
        <v>1246</v>
      </c>
      <c r="F193" t="s">
        <v>109</v>
      </c>
    </row>
    <row r="194" spans="1:6" ht="13.5">
      <c r="A194" s="123">
        <v>193</v>
      </c>
      <c r="B194" s="124" t="s">
        <v>254</v>
      </c>
      <c r="C194" s="125" t="s">
        <v>1247</v>
      </c>
      <c r="D194" s="125" t="s">
        <v>110</v>
      </c>
      <c r="E194" t="s">
        <v>1248</v>
      </c>
      <c r="F194" t="s">
        <v>1249</v>
      </c>
    </row>
    <row r="195" spans="1:6" ht="13.5">
      <c r="A195" s="123">
        <v>194</v>
      </c>
      <c r="B195" s="157" t="s">
        <v>3131</v>
      </c>
      <c r="C195" s="125" t="s">
        <v>1254</v>
      </c>
      <c r="D195" s="125" t="s">
        <v>111</v>
      </c>
      <c r="E195" t="s">
        <v>1255</v>
      </c>
      <c r="F195" t="s">
        <v>112</v>
      </c>
    </row>
    <row r="196" spans="1:6" ht="13.5">
      <c r="A196" s="123">
        <v>195</v>
      </c>
      <c r="B196" s="124" t="s">
        <v>255</v>
      </c>
      <c r="C196" s="125" t="s">
        <v>1250</v>
      </c>
      <c r="D196" s="125" t="s">
        <v>1251</v>
      </c>
      <c r="E196" t="s">
        <v>1252</v>
      </c>
      <c r="F196" t="s">
        <v>1253</v>
      </c>
    </row>
    <row r="197" spans="1:6" ht="13.5">
      <c r="A197" s="123">
        <v>196</v>
      </c>
      <c r="B197" s="124" t="s">
        <v>256</v>
      </c>
      <c r="C197" s="125" t="s">
        <v>1223</v>
      </c>
      <c r="D197" s="125" t="s">
        <v>1224</v>
      </c>
      <c r="E197" t="s">
        <v>1225</v>
      </c>
      <c r="F197" t="s">
        <v>1226</v>
      </c>
    </row>
    <row r="198" spans="1:6" ht="13.5">
      <c r="A198" s="123">
        <v>197</v>
      </c>
      <c r="B198" s="124" t="s">
        <v>257</v>
      </c>
      <c r="C198" s="125" t="s">
        <v>1227</v>
      </c>
      <c r="D198" s="125" t="s">
        <v>1228</v>
      </c>
      <c r="E198" t="s">
        <v>1229</v>
      </c>
      <c r="F198" t="s">
        <v>1230</v>
      </c>
    </row>
    <row r="199" spans="1:6" ht="13.5">
      <c r="A199" s="123">
        <v>198</v>
      </c>
      <c r="B199" s="124" t="s">
        <v>258</v>
      </c>
      <c r="C199" s="125" t="s">
        <v>1256</v>
      </c>
      <c r="D199" s="125" t="s">
        <v>113</v>
      </c>
      <c r="E199" t="s">
        <v>1257</v>
      </c>
      <c r="F199" t="s">
        <v>1258</v>
      </c>
    </row>
    <row r="200" spans="1:6" ht="13.5">
      <c r="A200" s="123">
        <v>199</v>
      </c>
      <c r="B200" s="124" t="s">
        <v>259</v>
      </c>
      <c r="C200" s="125" t="s">
        <v>1259</v>
      </c>
      <c r="D200" s="125" t="s">
        <v>1260</v>
      </c>
      <c r="E200" t="s">
        <v>1261</v>
      </c>
      <c r="F200" t="s">
        <v>1262</v>
      </c>
    </row>
    <row r="201" spans="1:6" ht="13.5">
      <c r="A201" s="123">
        <v>200</v>
      </c>
      <c r="B201" s="124" t="s">
        <v>168</v>
      </c>
      <c r="C201" s="125" t="s">
        <v>3058</v>
      </c>
      <c r="D201" s="125" t="s">
        <v>1238</v>
      </c>
      <c r="E201" t="s">
        <v>1239</v>
      </c>
      <c r="F201" t="s">
        <v>1240</v>
      </c>
    </row>
    <row r="202" spans="1:6" ht="13.5">
      <c r="A202" s="123">
        <v>201</v>
      </c>
      <c r="B202" s="124" t="s">
        <v>260</v>
      </c>
      <c r="C202" s="125" t="s">
        <v>1231</v>
      </c>
      <c r="D202" s="125" t="s">
        <v>1232</v>
      </c>
      <c r="E202" t="s">
        <v>1233</v>
      </c>
      <c r="F202" t="s">
        <v>1234</v>
      </c>
    </row>
    <row r="203" spans="1:6" ht="13.5">
      <c r="A203" s="123">
        <v>202</v>
      </c>
      <c r="B203" s="124" t="s">
        <v>261</v>
      </c>
      <c r="C203" s="125" t="s">
        <v>1235</v>
      </c>
      <c r="D203" s="125" t="s">
        <v>1236</v>
      </c>
      <c r="E203" t="s">
        <v>1237</v>
      </c>
      <c r="F203" t="s">
        <v>1237</v>
      </c>
    </row>
    <row r="204" spans="1:6" ht="13.5">
      <c r="A204" s="123">
        <v>203</v>
      </c>
      <c r="B204" s="124" t="s">
        <v>262</v>
      </c>
      <c r="C204" s="125" t="s">
        <v>1288</v>
      </c>
      <c r="D204" s="125" t="s">
        <v>1289</v>
      </c>
      <c r="E204" t="s">
        <v>1290</v>
      </c>
      <c r="F204" t="s">
        <v>1291</v>
      </c>
    </row>
    <row r="205" spans="1:6" ht="13.5">
      <c r="A205" s="123">
        <v>204</v>
      </c>
      <c r="B205" s="124" t="s">
        <v>263</v>
      </c>
      <c r="C205" s="125" t="s">
        <v>1292</v>
      </c>
      <c r="D205" s="125" t="s">
        <v>1293</v>
      </c>
      <c r="E205" t="s">
        <v>1294</v>
      </c>
      <c r="F205" t="s">
        <v>1295</v>
      </c>
    </row>
    <row r="206" spans="1:6" ht="13.5">
      <c r="A206" s="123">
        <v>205</v>
      </c>
      <c r="B206" s="124" t="s">
        <v>264</v>
      </c>
      <c r="C206" s="125" t="s">
        <v>1296</v>
      </c>
      <c r="D206" s="125" t="s">
        <v>1297</v>
      </c>
      <c r="E206" t="s">
        <v>1298</v>
      </c>
      <c r="F206" t="s">
        <v>114</v>
      </c>
    </row>
    <row r="207" spans="1:6" ht="13.5">
      <c r="A207" s="123">
        <v>206</v>
      </c>
      <c r="B207" s="124" t="s">
        <v>265</v>
      </c>
      <c r="C207" s="125" t="s">
        <v>650</v>
      </c>
      <c r="D207" s="125" t="s">
        <v>651</v>
      </c>
      <c r="E207" t="s">
        <v>652</v>
      </c>
      <c r="F207" t="s">
        <v>653</v>
      </c>
    </row>
    <row r="208" spans="1:6" ht="13.5">
      <c r="A208" s="123">
        <v>207</v>
      </c>
      <c r="B208" s="124" t="s">
        <v>266</v>
      </c>
      <c r="C208" s="125" t="s">
        <v>654</v>
      </c>
      <c r="D208" s="125" t="s">
        <v>655</v>
      </c>
      <c r="E208" t="s">
        <v>656</v>
      </c>
      <c r="F208" t="s">
        <v>657</v>
      </c>
    </row>
    <row r="209" spans="1:6" ht="13.5">
      <c r="A209" s="123">
        <v>208</v>
      </c>
      <c r="B209" s="124" t="s">
        <v>267</v>
      </c>
      <c r="C209" s="125" t="s">
        <v>658</v>
      </c>
      <c r="D209" s="125" t="s">
        <v>659</v>
      </c>
      <c r="E209" t="s">
        <v>660</v>
      </c>
      <c r="F209" t="s">
        <v>661</v>
      </c>
    </row>
    <row r="210" spans="1:6" ht="13.5">
      <c r="A210" s="123">
        <v>209</v>
      </c>
      <c r="B210" s="124" t="s">
        <v>268</v>
      </c>
      <c r="C210" s="125" t="s">
        <v>662</v>
      </c>
      <c r="D210" s="125" t="s">
        <v>663</v>
      </c>
      <c r="E210" t="s">
        <v>664</v>
      </c>
      <c r="F210" t="s">
        <v>665</v>
      </c>
    </row>
    <row r="211" spans="1:6" ht="13.5">
      <c r="A211" s="123">
        <v>210</v>
      </c>
      <c r="B211" s="124" t="s">
        <v>269</v>
      </c>
      <c r="C211" s="125" t="s">
        <v>666</v>
      </c>
      <c r="D211" s="125" t="s">
        <v>667</v>
      </c>
      <c r="E211" t="s">
        <v>115</v>
      </c>
      <c r="F211" t="s">
        <v>668</v>
      </c>
    </row>
    <row r="212" spans="1:6" ht="13.5">
      <c r="A212" s="123">
        <v>211</v>
      </c>
      <c r="B212" s="124" t="s">
        <v>270</v>
      </c>
      <c r="C212" s="125" t="s">
        <v>669</v>
      </c>
      <c r="D212" s="125" t="s">
        <v>670</v>
      </c>
      <c r="E212" t="s">
        <v>671</v>
      </c>
      <c r="F212" t="s">
        <v>672</v>
      </c>
    </row>
    <row r="213" spans="1:6" ht="13.5">
      <c r="A213" s="123">
        <v>212</v>
      </c>
      <c r="B213" s="124" t="s">
        <v>271</v>
      </c>
      <c r="C213" s="125" t="s">
        <v>673</v>
      </c>
      <c r="D213" s="125" t="s">
        <v>674</v>
      </c>
      <c r="E213" t="s">
        <v>675</v>
      </c>
      <c r="F213" t="s">
        <v>676</v>
      </c>
    </row>
    <row r="214" spans="1:6" ht="13.5">
      <c r="A214" s="123">
        <v>213</v>
      </c>
      <c r="B214" s="124" t="s">
        <v>1973</v>
      </c>
      <c r="C214" s="125" t="s">
        <v>646</v>
      </c>
      <c r="D214" s="125" t="s">
        <v>647</v>
      </c>
      <c r="E214" t="s">
        <v>648</v>
      </c>
      <c r="F214" t="s">
        <v>649</v>
      </c>
    </row>
    <row r="215" spans="1:6" ht="13.5">
      <c r="A215" s="123">
        <v>214</v>
      </c>
      <c r="B215" t="s">
        <v>310</v>
      </c>
      <c r="C215" t="s">
        <v>1299</v>
      </c>
      <c r="D215" t="s">
        <v>311</v>
      </c>
      <c r="E215" t="s">
        <v>312</v>
      </c>
      <c r="F215" t="s">
        <v>1300</v>
      </c>
    </row>
    <row r="216" spans="1:6" ht="13.5">
      <c r="A216" s="123">
        <v>215</v>
      </c>
      <c r="B216" t="s">
        <v>313</v>
      </c>
      <c r="C216" t="s">
        <v>1301</v>
      </c>
      <c r="D216" t="s">
        <v>1302</v>
      </c>
      <c r="E216" t="s">
        <v>314</v>
      </c>
      <c r="F216" t="s">
        <v>1303</v>
      </c>
    </row>
    <row r="217" spans="1:6" ht="13.5">
      <c r="A217" s="123">
        <v>216</v>
      </c>
      <c r="B217" t="s">
        <v>315</v>
      </c>
      <c r="C217" t="s">
        <v>1304</v>
      </c>
      <c r="D217" t="s">
        <v>1305</v>
      </c>
      <c r="E217" t="s">
        <v>316</v>
      </c>
      <c r="F217" t="s">
        <v>1306</v>
      </c>
    </row>
    <row r="218" spans="1:6" ht="13.5">
      <c r="A218" s="123">
        <v>217</v>
      </c>
      <c r="B218" t="s">
        <v>317</v>
      </c>
      <c r="C218" t="s">
        <v>685</v>
      </c>
      <c r="D218" t="s">
        <v>1307</v>
      </c>
      <c r="E218" t="s">
        <v>318</v>
      </c>
      <c r="F218" t="s">
        <v>1308</v>
      </c>
    </row>
    <row r="219" spans="1:6" ht="13.5">
      <c r="A219" s="123">
        <v>218</v>
      </c>
      <c r="B219" t="s">
        <v>319</v>
      </c>
      <c r="C219" t="s">
        <v>1309</v>
      </c>
      <c r="D219" t="s">
        <v>1310</v>
      </c>
      <c r="E219" t="s">
        <v>320</v>
      </c>
      <c r="F219" t="s">
        <v>1311</v>
      </c>
    </row>
    <row r="220" spans="1:6" ht="13.5">
      <c r="A220" s="123">
        <v>219</v>
      </c>
      <c r="B220" t="s">
        <v>321</v>
      </c>
      <c r="C220" t="s">
        <v>1312</v>
      </c>
      <c r="D220" t="s">
        <v>1313</v>
      </c>
      <c r="E220" t="s">
        <v>322</v>
      </c>
      <c r="F220" t="s">
        <v>1314</v>
      </c>
    </row>
    <row r="221" spans="1:6" ht="13.5">
      <c r="A221" s="123">
        <v>220</v>
      </c>
      <c r="B221" t="s">
        <v>323</v>
      </c>
      <c r="C221" t="s">
        <v>1315</v>
      </c>
      <c r="D221" t="s">
        <v>1316</v>
      </c>
      <c r="E221" t="s">
        <v>324</v>
      </c>
      <c r="F221" t="s">
        <v>1317</v>
      </c>
    </row>
    <row r="222" spans="1:6" ht="13.5">
      <c r="A222" s="123">
        <v>221</v>
      </c>
      <c r="B222" t="s">
        <v>325</v>
      </c>
      <c r="C222" t="s">
        <v>326</v>
      </c>
      <c r="D222" t="s">
        <v>1318</v>
      </c>
      <c r="E222" t="s">
        <v>327</v>
      </c>
      <c r="F222" t="s">
        <v>328</v>
      </c>
    </row>
    <row r="223" spans="1:6" ht="13.5">
      <c r="A223" s="123">
        <v>222</v>
      </c>
      <c r="B223" t="s">
        <v>329</v>
      </c>
      <c r="C223" t="s">
        <v>716</v>
      </c>
      <c r="D223" t="s">
        <v>1319</v>
      </c>
      <c r="E223" t="s">
        <v>330</v>
      </c>
      <c r="F223" t="s">
        <v>1320</v>
      </c>
    </row>
    <row r="224" spans="1:6" ht="13.5">
      <c r="A224" s="123">
        <v>223</v>
      </c>
      <c r="B224" t="s">
        <v>331</v>
      </c>
      <c r="C224" t="s">
        <v>681</v>
      </c>
      <c r="D224" t="s">
        <v>1321</v>
      </c>
      <c r="E224" t="s">
        <v>332</v>
      </c>
      <c r="F224" t="s">
        <v>1322</v>
      </c>
    </row>
    <row r="225" spans="1:6" ht="13.5">
      <c r="A225" s="123">
        <v>224</v>
      </c>
      <c r="B225" t="s">
        <v>333</v>
      </c>
      <c r="C225" t="s">
        <v>1323</v>
      </c>
      <c r="D225" t="s">
        <v>1324</v>
      </c>
      <c r="E225" t="s">
        <v>334</v>
      </c>
      <c r="F225" t="s">
        <v>1325</v>
      </c>
    </row>
    <row r="226" spans="1:6" ht="13.5">
      <c r="A226" s="123">
        <v>225</v>
      </c>
      <c r="B226" t="s">
        <v>335</v>
      </c>
      <c r="C226" t="s">
        <v>708</v>
      </c>
      <c r="D226" t="s">
        <v>1326</v>
      </c>
      <c r="E226" t="s">
        <v>336</v>
      </c>
      <c r="F226" t="s">
        <v>1327</v>
      </c>
    </row>
    <row r="227" spans="1:6" ht="13.5">
      <c r="A227" s="123">
        <v>226</v>
      </c>
      <c r="B227" t="s">
        <v>337</v>
      </c>
      <c r="C227" t="s">
        <v>1328</v>
      </c>
      <c r="D227" t="s">
        <v>1329</v>
      </c>
      <c r="E227" t="s">
        <v>338</v>
      </c>
      <c r="F227" t="s">
        <v>1330</v>
      </c>
    </row>
    <row r="228" spans="1:6" ht="13.5">
      <c r="A228" s="123">
        <v>227</v>
      </c>
      <c r="B228" t="s">
        <v>339</v>
      </c>
      <c r="C228" t="s">
        <v>1331</v>
      </c>
      <c r="D228" t="s">
        <v>1332</v>
      </c>
      <c r="E228" t="s">
        <v>340</v>
      </c>
      <c r="F228" t="s">
        <v>1333</v>
      </c>
    </row>
    <row r="229" spans="1:6" ht="13.5">
      <c r="A229" s="123">
        <v>228</v>
      </c>
      <c r="B229" t="s">
        <v>341</v>
      </c>
      <c r="C229" t="s">
        <v>700</v>
      </c>
      <c r="D229" t="s">
        <v>1334</v>
      </c>
      <c r="E229" t="s">
        <v>342</v>
      </c>
      <c r="F229" t="s">
        <v>1335</v>
      </c>
    </row>
    <row r="230" spans="1:6" ht="13.5">
      <c r="A230" s="123">
        <v>229</v>
      </c>
      <c r="B230" t="s">
        <v>343</v>
      </c>
      <c r="C230" t="s">
        <v>1336</v>
      </c>
      <c r="D230" t="s">
        <v>344</v>
      </c>
      <c r="E230" t="s">
        <v>345</v>
      </c>
      <c r="F230" t="s">
        <v>1337</v>
      </c>
    </row>
    <row r="231" spans="1:6" ht="13.5">
      <c r="A231" s="123">
        <v>230</v>
      </c>
      <c r="B231" t="s">
        <v>346</v>
      </c>
      <c r="C231" t="s">
        <v>673</v>
      </c>
      <c r="D231" t="s">
        <v>1338</v>
      </c>
      <c r="E231" t="s">
        <v>347</v>
      </c>
      <c r="F231" t="s">
        <v>1339</v>
      </c>
    </row>
    <row r="232" spans="1:6" ht="13.5">
      <c r="A232" s="123">
        <v>231</v>
      </c>
      <c r="B232" t="s">
        <v>348</v>
      </c>
      <c r="C232" t="s">
        <v>677</v>
      </c>
      <c r="D232" t="s">
        <v>1340</v>
      </c>
      <c r="E232" t="s">
        <v>349</v>
      </c>
      <c r="F232" t="s">
        <v>1341</v>
      </c>
    </row>
    <row r="233" spans="1:6" ht="13.5">
      <c r="A233" s="123">
        <v>232</v>
      </c>
      <c r="B233" t="s">
        <v>350</v>
      </c>
      <c r="C233" t="s">
        <v>1342</v>
      </c>
      <c r="D233" t="s">
        <v>1343</v>
      </c>
      <c r="E233" t="s">
        <v>351</v>
      </c>
      <c r="F233" t="s">
        <v>1344</v>
      </c>
    </row>
    <row r="234" spans="1:6" ht="13.5">
      <c r="A234" s="123">
        <v>233</v>
      </c>
      <c r="B234" t="s">
        <v>352</v>
      </c>
      <c r="C234" t="s">
        <v>353</v>
      </c>
      <c r="D234" t="s">
        <v>354</v>
      </c>
      <c r="E234" t="s">
        <v>355</v>
      </c>
      <c r="F234" t="s">
        <v>1345</v>
      </c>
    </row>
    <row r="235" spans="1:6" ht="13.5">
      <c r="A235" s="123">
        <v>234</v>
      </c>
      <c r="B235" t="s">
        <v>356</v>
      </c>
      <c r="C235" t="s">
        <v>1346</v>
      </c>
      <c r="D235" t="s">
        <v>1347</v>
      </c>
      <c r="E235" t="s">
        <v>357</v>
      </c>
      <c r="F235" t="s">
        <v>1348</v>
      </c>
    </row>
    <row r="236" spans="1:6" ht="13.5">
      <c r="A236" s="123">
        <v>235</v>
      </c>
      <c r="B236" t="s">
        <v>358</v>
      </c>
      <c r="C236" t="s">
        <v>669</v>
      </c>
      <c r="D236" t="s">
        <v>1349</v>
      </c>
      <c r="E236" t="s">
        <v>359</v>
      </c>
      <c r="F236" t="s">
        <v>1350</v>
      </c>
    </row>
    <row r="237" spans="1:6" ht="13.5">
      <c r="A237" s="123">
        <v>236</v>
      </c>
      <c r="B237" t="s">
        <v>360</v>
      </c>
      <c r="C237" t="s">
        <v>1351</v>
      </c>
      <c r="D237" t="s">
        <v>1352</v>
      </c>
      <c r="E237" t="s">
        <v>361</v>
      </c>
      <c r="F237" t="s">
        <v>1353</v>
      </c>
    </row>
    <row r="238" spans="1:6" ht="13.5">
      <c r="A238" s="123">
        <v>237</v>
      </c>
      <c r="B238" t="s">
        <v>362</v>
      </c>
      <c r="C238" t="s">
        <v>808</v>
      </c>
      <c r="D238" t="s">
        <v>1354</v>
      </c>
      <c r="E238" t="s">
        <v>363</v>
      </c>
      <c r="F238" t="s">
        <v>1355</v>
      </c>
    </row>
    <row r="239" spans="1:6" ht="13.5">
      <c r="A239" s="123">
        <v>238</v>
      </c>
      <c r="B239" t="s">
        <v>364</v>
      </c>
      <c r="C239" t="s">
        <v>1356</v>
      </c>
      <c r="D239" t="s">
        <v>1357</v>
      </c>
      <c r="E239" t="s">
        <v>365</v>
      </c>
      <c r="F239" t="s">
        <v>1358</v>
      </c>
    </row>
    <row r="240" spans="1:6" ht="13.5">
      <c r="A240" s="123">
        <v>239</v>
      </c>
      <c r="B240" t="s">
        <v>366</v>
      </c>
      <c r="C240" t="s">
        <v>1359</v>
      </c>
      <c r="D240" t="s">
        <v>1360</v>
      </c>
      <c r="E240" t="s">
        <v>1545</v>
      </c>
      <c r="F240" t="s">
        <v>1361</v>
      </c>
    </row>
    <row r="241" spans="1:6" ht="13.5">
      <c r="A241" s="123">
        <v>240</v>
      </c>
      <c r="B241" t="s">
        <v>1546</v>
      </c>
      <c r="C241" t="s">
        <v>1362</v>
      </c>
      <c r="D241" t="s">
        <v>1363</v>
      </c>
      <c r="E241" t="s">
        <v>1547</v>
      </c>
      <c r="F241" t="s">
        <v>1364</v>
      </c>
    </row>
    <row r="242" spans="1:6" ht="13.5">
      <c r="A242" s="123">
        <v>241</v>
      </c>
      <c r="B242" t="s">
        <v>1548</v>
      </c>
      <c r="C242" t="s">
        <v>724</v>
      </c>
      <c r="D242" t="s">
        <v>1365</v>
      </c>
      <c r="E242" t="s">
        <v>1549</v>
      </c>
      <c r="F242" t="s">
        <v>1366</v>
      </c>
    </row>
    <row r="243" spans="1:6" ht="13.5">
      <c r="A243" s="123">
        <v>242</v>
      </c>
      <c r="B243" t="s">
        <v>1550</v>
      </c>
      <c r="C243" t="s">
        <v>1367</v>
      </c>
      <c r="D243" t="s">
        <v>1368</v>
      </c>
      <c r="E243" t="s">
        <v>1551</v>
      </c>
      <c r="F243" t="s">
        <v>1369</v>
      </c>
    </row>
    <row r="244" spans="1:6" ht="13.5">
      <c r="A244" s="123">
        <v>243</v>
      </c>
      <c r="B244" t="s">
        <v>1552</v>
      </c>
      <c r="C244" t="s">
        <v>727</v>
      </c>
      <c r="D244" t="s">
        <v>1370</v>
      </c>
      <c r="E244" t="s">
        <v>1553</v>
      </c>
      <c r="F244" t="s">
        <v>1371</v>
      </c>
    </row>
    <row r="245" spans="1:6" ht="13.5">
      <c r="A245" s="123">
        <v>244</v>
      </c>
      <c r="B245" t="s">
        <v>1554</v>
      </c>
      <c r="C245" t="s">
        <v>1372</v>
      </c>
      <c r="D245" t="s">
        <v>1555</v>
      </c>
      <c r="E245" t="s">
        <v>1556</v>
      </c>
      <c r="F245" t="s">
        <v>1373</v>
      </c>
    </row>
    <row r="246" spans="1:6" ht="13.5">
      <c r="A246" s="123">
        <v>245</v>
      </c>
      <c r="B246" t="s">
        <v>1557</v>
      </c>
      <c r="C246" t="s">
        <v>1374</v>
      </c>
      <c r="D246" t="s">
        <v>1558</v>
      </c>
      <c r="E246" t="s">
        <v>1559</v>
      </c>
      <c r="F246" t="s">
        <v>1375</v>
      </c>
    </row>
    <row r="247" spans="1:6" ht="13.5">
      <c r="A247" s="123">
        <v>246</v>
      </c>
      <c r="B247" t="s">
        <v>1560</v>
      </c>
      <c r="C247" t="s">
        <v>1376</v>
      </c>
      <c r="D247" t="s">
        <v>1377</v>
      </c>
      <c r="E247" t="s">
        <v>1561</v>
      </c>
      <c r="F247" t="s">
        <v>1378</v>
      </c>
    </row>
    <row r="248" spans="1:6" ht="13.5">
      <c r="A248" s="123">
        <v>247</v>
      </c>
      <c r="B248" t="s">
        <v>1562</v>
      </c>
      <c r="C248" t="s">
        <v>1379</v>
      </c>
      <c r="D248" t="s">
        <v>1380</v>
      </c>
      <c r="E248" t="s">
        <v>1563</v>
      </c>
      <c r="F248" t="s">
        <v>1381</v>
      </c>
    </row>
    <row r="249" spans="1:6" ht="13.5">
      <c r="A249" s="123">
        <v>248</v>
      </c>
      <c r="B249" t="s">
        <v>1564</v>
      </c>
      <c r="C249" t="s">
        <v>1382</v>
      </c>
      <c r="D249" t="s">
        <v>1383</v>
      </c>
      <c r="E249" t="s">
        <v>1565</v>
      </c>
      <c r="F249" t="s">
        <v>1384</v>
      </c>
    </row>
    <row r="250" spans="1:6" ht="13.5">
      <c r="A250" s="123">
        <v>249</v>
      </c>
      <c r="B250" t="s">
        <v>1566</v>
      </c>
      <c r="C250" t="s">
        <v>1382</v>
      </c>
      <c r="D250" t="s">
        <v>1385</v>
      </c>
      <c r="E250" t="s">
        <v>1567</v>
      </c>
      <c r="F250" t="s">
        <v>1386</v>
      </c>
    </row>
    <row r="251" spans="1:6" ht="13.5">
      <c r="A251" s="123">
        <v>250</v>
      </c>
      <c r="B251" t="s">
        <v>1568</v>
      </c>
      <c r="C251" t="s">
        <v>1569</v>
      </c>
      <c r="D251" t="s">
        <v>1387</v>
      </c>
      <c r="E251" t="s">
        <v>1570</v>
      </c>
      <c r="F251" t="s">
        <v>1388</v>
      </c>
    </row>
    <row r="252" spans="1:6" ht="13.5">
      <c r="A252" s="123">
        <v>251</v>
      </c>
      <c r="B252" t="s">
        <v>1571</v>
      </c>
      <c r="C252" t="s">
        <v>1389</v>
      </c>
      <c r="D252" t="s">
        <v>1390</v>
      </c>
      <c r="E252" t="s">
        <v>1572</v>
      </c>
      <c r="F252" t="s">
        <v>1391</v>
      </c>
    </row>
    <row r="253" spans="1:6" ht="13.5">
      <c r="A253" s="123">
        <v>252</v>
      </c>
      <c r="B253" t="s">
        <v>1573</v>
      </c>
      <c r="C253" t="s">
        <v>804</v>
      </c>
      <c r="D253" t="s">
        <v>1392</v>
      </c>
      <c r="E253" t="s">
        <v>1574</v>
      </c>
      <c r="F253" t="s">
        <v>1393</v>
      </c>
    </row>
    <row r="254" spans="1:6" ht="13.5">
      <c r="A254" s="123">
        <v>253</v>
      </c>
      <c r="B254" t="s">
        <v>1575</v>
      </c>
      <c r="C254" t="s">
        <v>730</v>
      </c>
      <c r="D254" t="s">
        <v>1394</v>
      </c>
      <c r="E254" t="s">
        <v>1576</v>
      </c>
      <c r="F254" t="s">
        <v>1395</v>
      </c>
    </row>
    <row r="255" spans="1:6" ht="13.5">
      <c r="A255" s="123">
        <v>254</v>
      </c>
      <c r="B255" t="s">
        <v>1577</v>
      </c>
      <c r="C255" t="s">
        <v>1396</v>
      </c>
      <c r="D255" t="s">
        <v>1397</v>
      </c>
      <c r="E255" t="s">
        <v>1578</v>
      </c>
      <c r="F255" t="s">
        <v>1398</v>
      </c>
    </row>
    <row r="256" spans="1:6" ht="13.5">
      <c r="A256" s="123">
        <v>255</v>
      </c>
      <c r="B256" t="s">
        <v>1579</v>
      </c>
      <c r="C256" t="s">
        <v>734</v>
      </c>
      <c r="D256" t="s">
        <v>1399</v>
      </c>
      <c r="E256" t="s">
        <v>1580</v>
      </c>
      <c r="F256" t="s">
        <v>1400</v>
      </c>
    </row>
    <row r="257" spans="1:6" ht="13.5">
      <c r="A257" s="123">
        <v>256</v>
      </c>
      <c r="B257" t="s">
        <v>1581</v>
      </c>
      <c r="C257" t="s">
        <v>1401</v>
      </c>
      <c r="D257" t="s">
        <v>1402</v>
      </c>
      <c r="E257" t="s">
        <v>1582</v>
      </c>
      <c r="F257" t="s">
        <v>1403</v>
      </c>
    </row>
    <row r="258" spans="1:6" ht="13.5">
      <c r="A258" s="123">
        <v>257</v>
      </c>
      <c r="B258" t="s">
        <v>1583</v>
      </c>
      <c r="C258" t="s">
        <v>1404</v>
      </c>
      <c r="D258" t="s">
        <v>1405</v>
      </c>
      <c r="E258" t="s">
        <v>1584</v>
      </c>
      <c r="F258" t="s">
        <v>1406</v>
      </c>
    </row>
    <row r="259" spans="1:6" ht="13.5">
      <c r="A259" s="123">
        <v>258</v>
      </c>
      <c r="B259" t="s">
        <v>1585</v>
      </c>
      <c r="C259" t="s">
        <v>72</v>
      </c>
      <c r="D259" t="s">
        <v>1586</v>
      </c>
      <c r="E259" t="s">
        <v>1587</v>
      </c>
      <c r="F259" t="s">
        <v>1407</v>
      </c>
    </row>
    <row r="260" spans="1:6" ht="13.5">
      <c r="A260" s="123">
        <v>259</v>
      </c>
      <c r="B260" t="s">
        <v>1588</v>
      </c>
      <c r="C260" t="s">
        <v>1589</v>
      </c>
      <c r="D260" t="s">
        <v>1590</v>
      </c>
      <c r="E260" t="s">
        <v>1591</v>
      </c>
      <c r="F260" t="s">
        <v>1408</v>
      </c>
    </row>
    <row r="261" spans="1:6" ht="13.5">
      <c r="A261" s="123">
        <v>260</v>
      </c>
      <c r="B261" t="s">
        <v>1592</v>
      </c>
      <c r="C261" t="s">
        <v>1409</v>
      </c>
      <c r="D261" t="s">
        <v>1410</v>
      </c>
      <c r="E261" t="s">
        <v>1593</v>
      </c>
      <c r="F261" t="s">
        <v>1411</v>
      </c>
    </row>
    <row r="262" spans="1:6" ht="13.5">
      <c r="A262" s="123">
        <v>261</v>
      </c>
      <c r="B262" t="s">
        <v>1594</v>
      </c>
      <c r="C262" t="s">
        <v>71</v>
      </c>
      <c r="D262" t="s">
        <v>1412</v>
      </c>
      <c r="E262" t="s">
        <v>1595</v>
      </c>
      <c r="F262" t="s">
        <v>1413</v>
      </c>
    </row>
    <row r="263" spans="1:6" ht="13.5">
      <c r="A263" s="123">
        <v>262</v>
      </c>
      <c r="B263" t="s">
        <v>1596</v>
      </c>
      <c r="C263" t="s">
        <v>1414</v>
      </c>
      <c r="D263" t="s">
        <v>1415</v>
      </c>
      <c r="E263" t="s">
        <v>1597</v>
      </c>
      <c r="F263" t="s">
        <v>1416</v>
      </c>
    </row>
    <row r="264" spans="1:6" ht="13.5">
      <c r="A264" s="123">
        <v>263</v>
      </c>
      <c r="B264" t="s">
        <v>1598</v>
      </c>
      <c r="C264" t="s">
        <v>1599</v>
      </c>
      <c r="D264" t="s">
        <v>1417</v>
      </c>
      <c r="E264" t="s">
        <v>1600</v>
      </c>
      <c r="F264" t="s">
        <v>1418</v>
      </c>
    </row>
    <row r="265" spans="1:6" ht="13.5">
      <c r="A265" s="123">
        <v>264</v>
      </c>
      <c r="B265" t="s">
        <v>1601</v>
      </c>
      <c r="C265" t="s">
        <v>734</v>
      </c>
      <c r="D265" t="s">
        <v>1419</v>
      </c>
      <c r="E265" t="s">
        <v>1602</v>
      </c>
      <c r="F265" t="s">
        <v>1420</v>
      </c>
    </row>
    <row r="266" spans="1:6" ht="13.5">
      <c r="A266" s="123">
        <v>265</v>
      </c>
      <c r="B266" t="s">
        <v>1603</v>
      </c>
      <c r="C266" t="s">
        <v>1421</v>
      </c>
      <c r="D266" t="s">
        <v>1422</v>
      </c>
      <c r="E266" t="s">
        <v>1604</v>
      </c>
      <c r="F266" t="s">
        <v>1423</v>
      </c>
    </row>
    <row r="267" spans="1:6" ht="13.5">
      <c r="A267" s="123">
        <v>266</v>
      </c>
      <c r="B267" t="s">
        <v>1605</v>
      </c>
      <c r="C267" t="s">
        <v>677</v>
      </c>
      <c r="D267" t="s">
        <v>1424</v>
      </c>
      <c r="E267" t="s">
        <v>1606</v>
      </c>
      <c r="F267" t="s">
        <v>1425</v>
      </c>
    </row>
    <row r="268" spans="1:6" ht="13.5">
      <c r="A268" s="123">
        <v>267</v>
      </c>
      <c r="B268" t="s">
        <v>1607</v>
      </c>
      <c r="C268" t="s">
        <v>1426</v>
      </c>
      <c r="D268" t="s">
        <v>1427</v>
      </c>
      <c r="E268" t="s">
        <v>1608</v>
      </c>
      <c r="F268" t="s">
        <v>1428</v>
      </c>
    </row>
    <row r="269" spans="1:6" ht="13.5">
      <c r="A269" s="123">
        <v>268</v>
      </c>
      <c r="B269" t="s">
        <v>1609</v>
      </c>
      <c r="C269" t="s">
        <v>1429</v>
      </c>
      <c r="D269" t="s">
        <v>1430</v>
      </c>
      <c r="E269" t="s">
        <v>1610</v>
      </c>
      <c r="F269" t="s">
        <v>1431</v>
      </c>
    </row>
    <row r="270" spans="1:6" ht="13.5">
      <c r="A270" s="123">
        <v>269</v>
      </c>
      <c r="B270" t="s">
        <v>1611</v>
      </c>
      <c r="C270" t="s">
        <v>781</v>
      </c>
      <c r="D270" t="s">
        <v>1432</v>
      </c>
      <c r="E270" t="s">
        <v>1612</v>
      </c>
      <c r="F270" t="s">
        <v>1433</v>
      </c>
    </row>
    <row r="271" spans="1:6" ht="13.5">
      <c r="A271" s="123">
        <v>270</v>
      </c>
      <c r="B271" t="s">
        <v>1613</v>
      </c>
      <c r="C271" t="s">
        <v>785</v>
      </c>
      <c r="D271" t="s">
        <v>1434</v>
      </c>
      <c r="E271" t="s">
        <v>1614</v>
      </c>
      <c r="F271" t="s">
        <v>1435</v>
      </c>
    </row>
    <row r="272" spans="1:6" ht="13.5">
      <c r="A272" s="123">
        <v>271</v>
      </c>
      <c r="B272" t="s">
        <v>1615</v>
      </c>
      <c r="C272" t="s">
        <v>1436</v>
      </c>
      <c r="D272" t="s">
        <v>1437</v>
      </c>
      <c r="E272" t="s">
        <v>1616</v>
      </c>
      <c r="F272" t="s">
        <v>1438</v>
      </c>
    </row>
    <row r="273" spans="1:6" ht="13.5">
      <c r="A273" s="123">
        <v>272</v>
      </c>
      <c r="B273" t="s">
        <v>1617</v>
      </c>
      <c r="C273" t="s">
        <v>1439</v>
      </c>
      <c r="D273" t="s">
        <v>1440</v>
      </c>
      <c r="E273" t="s">
        <v>1618</v>
      </c>
      <c r="F273" t="s">
        <v>1441</v>
      </c>
    </row>
    <row r="274" spans="1:6" ht="13.5">
      <c r="A274" s="123">
        <v>273</v>
      </c>
      <c r="B274" t="s">
        <v>1619</v>
      </c>
      <c r="C274" t="s">
        <v>1442</v>
      </c>
      <c r="D274" t="s">
        <v>1443</v>
      </c>
      <c r="E274" t="s">
        <v>1620</v>
      </c>
      <c r="F274" t="s">
        <v>1444</v>
      </c>
    </row>
    <row r="275" spans="1:6" ht="13.5">
      <c r="A275" s="123">
        <v>274</v>
      </c>
      <c r="B275" t="s">
        <v>1621</v>
      </c>
      <c r="C275" t="s">
        <v>1445</v>
      </c>
      <c r="D275" t="s">
        <v>1446</v>
      </c>
      <c r="E275" t="s">
        <v>1622</v>
      </c>
      <c r="F275" t="s">
        <v>1447</v>
      </c>
    </row>
    <row r="276" spans="1:6" ht="13.5">
      <c r="A276" s="123">
        <v>275</v>
      </c>
      <c r="B276" t="s">
        <v>1623</v>
      </c>
      <c r="C276" t="s">
        <v>1448</v>
      </c>
      <c r="D276" t="s">
        <v>1449</v>
      </c>
      <c r="E276" t="s">
        <v>1624</v>
      </c>
      <c r="F276" t="s">
        <v>1450</v>
      </c>
    </row>
    <row r="277" spans="1:6" ht="13.5">
      <c r="A277" s="123">
        <v>276</v>
      </c>
      <c r="B277" t="s">
        <v>1625</v>
      </c>
      <c r="C277" t="s">
        <v>1451</v>
      </c>
      <c r="D277" t="s">
        <v>1452</v>
      </c>
      <c r="E277" t="s">
        <v>1626</v>
      </c>
      <c r="F277" t="s">
        <v>1453</v>
      </c>
    </row>
    <row r="278" spans="1:6" ht="13.5">
      <c r="A278" s="123">
        <v>277</v>
      </c>
      <c r="B278" t="s">
        <v>1627</v>
      </c>
      <c r="C278" t="s">
        <v>793</v>
      </c>
      <c r="D278" t="s">
        <v>1454</v>
      </c>
      <c r="E278" t="s">
        <v>1628</v>
      </c>
      <c r="F278" t="s">
        <v>1455</v>
      </c>
    </row>
    <row r="279" spans="1:6" ht="13.5">
      <c r="A279" s="123">
        <v>278</v>
      </c>
      <c r="B279" t="s">
        <v>1629</v>
      </c>
      <c r="C279" t="s">
        <v>1456</v>
      </c>
      <c r="D279" t="s">
        <v>1630</v>
      </c>
      <c r="E279" t="s">
        <v>1631</v>
      </c>
      <c r="F279" t="s">
        <v>1457</v>
      </c>
    </row>
    <row r="280" spans="1:6" ht="13.5">
      <c r="A280" s="123">
        <v>279</v>
      </c>
      <c r="B280" t="s">
        <v>1632</v>
      </c>
      <c r="C280" t="s">
        <v>70</v>
      </c>
      <c r="D280" t="s">
        <v>1458</v>
      </c>
      <c r="E280" t="s">
        <v>1633</v>
      </c>
      <c r="F280" t="s">
        <v>1459</v>
      </c>
    </row>
    <row r="281" spans="1:6" ht="13.5">
      <c r="A281" s="123">
        <v>280</v>
      </c>
      <c r="B281" t="s">
        <v>1634</v>
      </c>
      <c r="C281" t="s">
        <v>1635</v>
      </c>
      <c r="D281" t="s">
        <v>1460</v>
      </c>
      <c r="E281" t="s">
        <v>1636</v>
      </c>
      <c r="F281" t="s">
        <v>1461</v>
      </c>
    </row>
    <row r="282" spans="1:6" ht="13.5">
      <c r="A282" s="123">
        <v>281</v>
      </c>
      <c r="B282" t="s">
        <v>1637</v>
      </c>
      <c r="C282" t="s">
        <v>69</v>
      </c>
      <c r="D282" t="s">
        <v>1638</v>
      </c>
      <c r="E282" t="s">
        <v>1639</v>
      </c>
      <c r="F282" t="s">
        <v>1462</v>
      </c>
    </row>
    <row r="283" spans="1:6" ht="13.5">
      <c r="A283" s="123">
        <v>282</v>
      </c>
      <c r="B283" t="s">
        <v>1640</v>
      </c>
      <c r="C283" t="s">
        <v>763</v>
      </c>
      <c r="D283" t="s">
        <v>1463</v>
      </c>
      <c r="E283" t="s">
        <v>1641</v>
      </c>
      <c r="F283" t="s">
        <v>1464</v>
      </c>
    </row>
    <row r="284" spans="1:6" ht="13.5">
      <c r="A284" s="123">
        <v>283</v>
      </c>
      <c r="B284" t="s">
        <v>1642</v>
      </c>
      <c r="C284" t="s">
        <v>1643</v>
      </c>
      <c r="D284" t="s">
        <v>1465</v>
      </c>
      <c r="E284" t="s">
        <v>1644</v>
      </c>
      <c r="F284" t="s">
        <v>1466</v>
      </c>
    </row>
    <row r="285" spans="1:6" ht="13.5">
      <c r="A285" s="123">
        <v>284</v>
      </c>
      <c r="B285" t="s">
        <v>1645</v>
      </c>
      <c r="C285" t="s">
        <v>763</v>
      </c>
      <c r="D285" t="s">
        <v>1467</v>
      </c>
      <c r="E285" t="s">
        <v>1646</v>
      </c>
      <c r="F285" t="s">
        <v>1468</v>
      </c>
    </row>
    <row r="286" spans="1:6" ht="13.5">
      <c r="A286" s="123">
        <v>285</v>
      </c>
      <c r="B286" t="s">
        <v>1647</v>
      </c>
      <c r="C286" t="s">
        <v>1469</v>
      </c>
      <c r="D286" t="s">
        <v>1470</v>
      </c>
      <c r="E286" t="s">
        <v>1648</v>
      </c>
      <c r="F286" t="s">
        <v>1471</v>
      </c>
    </row>
    <row r="287" spans="1:6" ht="13.5">
      <c r="A287" s="123">
        <v>286</v>
      </c>
      <c r="B287" t="s">
        <v>1649</v>
      </c>
      <c r="C287" t="s">
        <v>1472</v>
      </c>
      <c r="D287" t="s">
        <v>1473</v>
      </c>
      <c r="E287" t="s">
        <v>1650</v>
      </c>
      <c r="F287" t="s">
        <v>1474</v>
      </c>
    </row>
    <row r="288" spans="1:6" ht="13.5">
      <c r="A288" s="123">
        <v>287</v>
      </c>
      <c r="B288" t="s">
        <v>1651</v>
      </c>
      <c r="C288" t="s">
        <v>1475</v>
      </c>
      <c r="D288" t="s">
        <v>1476</v>
      </c>
      <c r="E288" t="s">
        <v>1652</v>
      </c>
      <c r="F288" t="s">
        <v>1477</v>
      </c>
    </row>
    <row r="289" spans="1:6" ht="13.5">
      <c r="A289" s="123">
        <v>288</v>
      </c>
      <c r="B289" t="s">
        <v>1653</v>
      </c>
      <c r="C289" t="s">
        <v>1478</v>
      </c>
      <c r="D289" t="s">
        <v>1654</v>
      </c>
      <c r="E289" t="s">
        <v>1655</v>
      </c>
      <c r="F289" t="s">
        <v>1479</v>
      </c>
    </row>
    <row r="290" spans="1:6" ht="13.5">
      <c r="A290" s="123">
        <v>289</v>
      </c>
      <c r="B290" t="s">
        <v>1656</v>
      </c>
      <c r="C290" t="s">
        <v>1657</v>
      </c>
      <c r="D290" t="s">
        <v>1480</v>
      </c>
      <c r="E290" t="s">
        <v>1658</v>
      </c>
      <c r="F290" t="s">
        <v>1481</v>
      </c>
    </row>
    <row r="291" spans="1:6" ht="13.5">
      <c r="A291" s="123">
        <v>290</v>
      </c>
      <c r="B291" t="s">
        <v>1659</v>
      </c>
      <c r="C291" t="s">
        <v>1482</v>
      </c>
      <c r="D291" t="s">
        <v>1483</v>
      </c>
      <c r="E291" t="s">
        <v>1660</v>
      </c>
      <c r="F291" t="s">
        <v>1484</v>
      </c>
    </row>
    <row r="292" spans="1:6" ht="13.5">
      <c r="A292" s="123">
        <v>291</v>
      </c>
      <c r="B292" t="s">
        <v>1661</v>
      </c>
      <c r="C292" t="s">
        <v>1662</v>
      </c>
      <c r="D292" t="s">
        <v>1485</v>
      </c>
      <c r="E292" t="s">
        <v>1663</v>
      </c>
      <c r="F292" t="s">
        <v>1486</v>
      </c>
    </row>
    <row r="293" spans="1:6" ht="13.5">
      <c r="A293" s="123">
        <v>292</v>
      </c>
      <c r="B293" t="s">
        <v>1664</v>
      </c>
      <c r="C293" t="s">
        <v>73</v>
      </c>
      <c r="D293" t="s">
        <v>1487</v>
      </c>
      <c r="E293" t="s">
        <v>1665</v>
      </c>
      <c r="F293" t="s">
        <v>1488</v>
      </c>
    </row>
    <row r="294" spans="1:6" ht="13.5">
      <c r="A294" s="123">
        <v>293</v>
      </c>
      <c r="B294" t="s">
        <v>1666</v>
      </c>
      <c r="C294" t="s">
        <v>808</v>
      </c>
      <c r="D294" t="s">
        <v>1489</v>
      </c>
      <c r="E294" t="s">
        <v>1667</v>
      </c>
      <c r="F294" t="s">
        <v>1490</v>
      </c>
    </row>
    <row r="295" spans="1:6" ht="13.5">
      <c r="A295" s="123">
        <v>294</v>
      </c>
      <c r="B295" t="s">
        <v>1668</v>
      </c>
      <c r="C295" t="s">
        <v>812</v>
      </c>
      <c r="D295" t="s">
        <v>1491</v>
      </c>
      <c r="E295" t="s">
        <v>1669</v>
      </c>
      <c r="F295" t="s">
        <v>1492</v>
      </c>
    </row>
    <row r="296" spans="1:6" ht="13.5">
      <c r="A296" s="123">
        <v>295</v>
      </c>
      <c r="B296" t="s">
        <v>1670</v>
      </c>
      <c r="C296" t="s">
        <v>1493</v>
      </c>
      <c r="D296" t="s">
        <v>1494</v>
      </c>
      <c r="E296" t="s">
        <v>1495</v>
      </c>
      <c r="F296" t="s">
        <v>1496</v>
      </c>
    </row>
    <row r="297" spans="1:6" ht="13.5">
      <c r="A297" s="123">
        <v>296</v>
      </c>
      <c r="B297" t="s">
        <v>1671</v>
      </c>
      <c r="C297" t="s">
        <v>1497</v>
      </c>
      <c r="D297" t="s">
        <v>1498</v>
      </c>
      <c r="E297" t="s">
        <v>1499</v>
      </c>
      <c r="F297" t="s">
        <v>1500</v>
      </c>
    </row>
    <row r="298" spans="1:6" ht="13.5">
      <c r="A298" s="123">
        <v>297</v>
      </c>
      <c r="B298" t="s">
        <v>1672</v>
      </c>
      <c r="C298" t="s">
        <v>1501</v>
      </c>
      <c r="D298" t="s">
        <v>1502</v>
      </c>
      <c r="E298" t="s">
        <v>1503</v>
      </c>
      <c r="F298" t="s">
        <v>1504</v>
      </c>
    </row>
    <row r="299" spans="1:6" ht="13.5">
      <c r="A299" s="123">
        <v>298</v>
      </c>
      <c r="B299" t="s">
        <v>343</v>
      </c>
      <c r="C299" t="s">
        <v>1505</v>
      </c>
      <c r="D299" t="s">
        <v>1506</v>
      </c>
      <c r="E299" t="s">
        <v>1507</v>
      </c>
      <c r="F299" t="s">
        <v>1508</v>
      </c>
    </row>
    <row r="300" spans="1:6" ht="13.5">
      <c r="A300" s="123">
        <v>299</v>
      </c>
      <c r="B300" t="s">
        <v>1673</v>
      </c>
      <c r="C300" t="s">
        <v>1509</v>
      </c>
      <c r="D300" t="s">
        <v>1510</v>
      </c>
      <c r="E300" t="s">
        <v>1511</v>
      </c>
      <c r="F300" t="s">
        <v>1512</v>
      </c>
    </row>
    <row r="301" spans="1:6" ht="13.5">
      <c r="A301" s="123">
        <v>300</v>
      </c>
      <c r="B301" t="s">
        <v>1674</v>
      </c>
      <c r="C301" t="s">
        <v>1043</v>
      </c>
      <c r="D301" t="s">
        <v>1513</v>
      </c>
      <c r="E301" t="s">
        <v>1514</v>
      </c>
      <c r="F301" t="s">
        <v>1515</v>
      </c>
    </row>
    <row r="302" spans="1:6" ht="13.5">
      <c r="A302" s="123">
        <v>301</v>
      </c>
      <c r="B302" t="s">
        <v>1675</v>
      </c>
      <c r="C302" t="s">
        <v>1516</v>
      </c>
      <c r="D302" t="s">
        <v>1517</v>
      </c>
      <c r="E302" t="s">
        <v>1518</v>
      </c>
      <c r="F302" t="s">
        <v>1519</v>
      </c>
    </row>
    <row r="303" spans="1:6" ht="13.5">
      <c r="A303" s="123">
        <v>302</v>
      </c>
      <c r="B303" t="s">
        <v>1676</v>
      </c>
      <c r="C303" t="s">
        <v>1520</v>
      </c>
      <c r="D303" t="s">
        <v>1521</v>
      </c>
      <c r="E303" t="s">
        <v>1522</v>
      </c>
      <c r="F303" t="s">
        <v>1523</v>
      </c>
    </row>
    <row r="304" spans="1:6" ht="13.5">
      <c r="A304" s="123">
        <v>303</v>
      </c>
      <c r="B304" t="s">
        <v>1677</v>
      </c>
      <c r="C304" t="s">
        <v>1524</v>
      </c>
      <c r="D304" t="s">
        <v>1525</v>
      </c>
      <c r="E304" t="s">
        <v>1526</v>
      </c>
      <c r="F304" t="s">
        <v>1527</v>
      </c>
    </row>
    <row r="305" spans="1:6" ht="13.5">
      <c r="A305" s="123">
        <v>304</v>
      </c>
      <c r="B305" t="s">
        <v>1678</v>
      </c>
      <c r="C305" t="s">
        <v>1528</v>
      </c>
      <c r="D305" t="s">
        <v>1529</v>
      </c>
      <c r="E305" t="s">
        <v>1530</v>
      </c>
      <c r="F305" t="s">
        <v>1531</v>
      </c>
    </row>
    <row r="306" spans="1:6" ht="13.5">
      <c r="A306" s="123">
        <v>305</v>
      </c>
      <c r="B306" t="s">
        <v>1679</v>
      </c>
      <c r="C306" t="s">
        <v>1055</v>
      </c>
      <c r="D306" t="s">
        <v>1532</v>
      </c>
      <c r="E306" t="s">
        <v>1533</v>
      </c>
      <c r="F306" t="s">
        <v>1534</v>
      </c>
    </row>
    <row r="307" spans="1:6" ht="13.5">
      <c r="A307" s="123">
        <v>306</v>
      </c>
      <c r="B307" t="s">
        <v>1680</v>
      </c>
      <c r="C307" t="s">
        <v>1535</v>
      </c>
      <c r="D307" t="s">
        <v>1536</v>
      </c>
      <c r="E307" t="s">
        <v>1537</v>
      </c>
      <c r="F307" t="s">
        <v>1538</v>
      </c>
    </row>
    <row r="308" spans="1:6" ht="13.5">
      <c r="A308" s="123">
        <v>307</v>
      </c>
      <c r="B308" t="s">
        <v>1681</v>
      </c>
      <c r="C308" t="s">
        <v>1539</v>
      </c>
      <c r="D308" t="s">
        <v>1540</v>
      </c>
      <c r="E308" t="s">
        <v>1541</v>
      </c>
      <c r="F308" t="s">
        <v>1542</v>
      </c>
    </row>
    <row r="309" spans="1:6" ht="13.5">
      <c r="A309" s="123">
        <v>308</v>
      </c>
      <c r="B309" t="s">
        <v>1682</v>
      </c>
      <c r="C309" t="s">
        <v>1543</v>
      </c>
      <c r="D309" t="s">
        <v>1544</v>
      </c>
      <c r="E309" t="s">
        <v>1982</v>
      </c>
      <c r="F309" t="s">
        <v>1983</v>
      </c>
    </row>
    <row r="310" spans="1:6" ht="13.5">
      <c r="A310" s="123">
        <v>309</v>
      </c>
      <c r="B310" t="s">
        <v>1683</v>
      </c>
      <c r="C310" t="s">
        <v>1984</v>
      </c>
      <c r="D310" t="s">
        <v>1985</v>
      </c>
      <c r="E310" t="s">
        <v>1986</v>
      </c>
      <c r="F310" t="s">
        <v>1986</v>
      </c>
    </row>
    <row r="311" spans="1:6" ht="13.5">
      <c r="A311" s="123">
        <v>310</v>
      </c>
      <c r="B311" t="s">
        <v>1684</v>
      </c>
      <c r="C311" t="s">
        <v>1987</v>
      </c>
      <c r="D311" t="s">
        <v>1988</v>
      </c>
      <c r="E311" t="s">
        <v>1989</v>
      </c>
      <c r="F311" t="s">
        <v>1990</v>
      </c>
    </row>
    <row r="312" spans="1:6" ht="13.5">
      <c r="A312" s="123">
        <v>311</v>
      </c>
      <c r="B312" t="s">
        <v>1685</v>
      </c>
      <c r="C312" t="s">
        <v>1991</v>
      </c>
      <c r="D312" t="s">
        <v>1992</v>
      </c>
      <c r="E312" t="s">
        <v>1993</v>
      </c>
      <c r="F312" t="s">
        <v>1994</v>
      </c>
    </row>
    <row r="313" spans="1:6" ht="13.5">
      <c r="A313" s="123">
        <v>312</v>
      </c>
      <c r="B313" t="s">
        <v>1686</v>
      </c>
      <c r="C313" t="s">
        <v>1995</v>
      </c>
      <c r="D313" t="s">
        <v>1996</v>
      </c>
      <c r="E313" t="s">
        <v>1997</v>
      </c>
      <c r="F313" t="s">
        <v>1997</v>
      </c>
    </row>
    <row r="314" spans="1:6" ht="13.5">
      <c r="A314" s="123">
        <v>313</v>
      </c>
      <c r="B314" t="s">
        <v>1687</v>
      </c>
      <c r="C314" t="s">
        <v>1063</v>
      </c>
      <c r="D314" t="s">
        <v>1998</v>
      </c>
      <c r="E314" t="s">
        <v>1999</v>
      </c>
      <c r="F314" t="s">
        <v>2000</v>
      </c>
    </row>
    <row r="315" spans="1:6" ht="13.5">
      <c r="A315" s="123">
        <v>314</v>
      </c>
      <c r="B315" t="s">
        <v>1688</v>
      </c>
      <c r="C315" t="s">
        <v>2001</v>
      </c>
      <c r="D315" t="s">
        <v>2002</v>
      </c>
      <c r="E315" t="s">
        <v>2003</v>
      </c>
      <c r="F315" t="s">
        <v>2004</v>
      </c>
    </row>
    <row r="316" spans="1:6" ht="13.5">
      <c r="A316" s="123">
        <v>315</v>
      </c>
      <c r="B316" t="s">
        <v>1689</v>
      </c>
      <c r="C316" t="s">
        <v>2005</v>
      </c>
      <c r="D316" t="s">
        <v>2006</v>
      </c>
      <c r="E316" t="s">
        <v>2007</v>
      </c>
      <c r="F316" t="s">
        <v>2008</v>
      </c>
    </row>
    <row r="317" spans="1:6" ht="13.5">
      <c r="A317" s="123">
        <v>316</v>
      </c>
      <c r="B317" t="s">
        <v>1690</v>
      </c>
      <c r="C317" t="s">
        <v>2009</v>
      </c>
      <c r="D317" t="s">
        <v>2010</v>
      </c>
      <c r="E317" t="s">
        <v>2011</v>
      </c>
      <c r="F317" t="s">
        <v>2012</v>
      </c>
    </row>
    <row r="318" spans="1:6" ht="13.5">
      <c r="A318" s="123">
        <v>317</v>
      </c>
      <c r="B318" t="s">
        <v>1691</v>
      </c>
      <c r="C318" t="s">
        <v>2013</v>
      </c>
      <c r="D318" t="s">
        <v>2014</v>
      </c>
      <c r="E318" t="s">
        <v>2015</v>
      </c>
      <c r="F318" t="s">
        <v>2016</v>
      </c>
    </row>
    <row r="319" spans="1:6" ht="13.5">
      <c r="A319" s="123">
        <v>318</v>
      </c>
      <c r="B319" t="s">
        <v>1692</v>
      </c>
      <c r="C319" t="s">
        <v>2017</v>
      </c>
      <c r="D319" t="s">
        <v>2018</v>
      </c>
      <c r="E319" t="s">
        <v>2019</v>
      </c>
      <c r="F319" t="s">
        <v>2020</v>
      </c>
    </row>
    <row r="320" spans="1:6" ht="13.5">
      <c r="A320" s="123">
        <v>319</v>
      </c>
      <c r="B320" t="s">
        <v>1693</v>
      </c>
      <c r="C320" t="s">
        <v>2021</v>
      </c>
      <c r="D320" t="s">
        <v>2022</v>
      </c>
      <c r="E320" t="s">
        <v>2023</v>
      </c>
      <c r="F320" t="s">
        <v>2024</v>
      </c>
    </row>
    <row r="321" spans="1:6" ht="13.5">
      <c r="A321" s="123">
        <v>320</v>
      </c>
      <c r="B321" t="s">
        <v>1694</v>
      </c>
      <c r="C321" t="s">
        <v>2025</v>
      </c>
      <c r="D321" t="s">
        <v>2026</v>
      </c>
      <c r="E321" t="s">
        <v>2027</v>
      </c>
      <c r="F321" t="s">
        <v>2028</v>
      </c>
    </row>
    <row r="322" spans="1:6" ht="13.5">
      <c r="A322" s="123">
        <v>321</v>
      </c>
      <c r="B322" t="s">
        <v>1695</v>
      </c>
      <c r="C322" t="s">
        <v>2029</v>
      </c>
      <c r="D322" t="s">
        <v>2030</v>
      </c>
      <c r="E322" t="s">
        <v>2031</v>
      </c>
      <c r="F322" t="s">
        <v>2032</v>
      </c>
    </row>
    <row r="323" spans="1:6" ht="13.5">
      <c r="A323" s="123">
        <v>322</v>
      </c>
      <c r="B323" t="s">
        <v>1696</v>
      </c>
      <c r="C323" t="s">
        <v>816</v>
      </c>
      <c r="D323" t="s">
        <v>2033</v>
      </c>
      <c r="E323" t="s">
        <v>2034</v>
      </c>
      <c r="F323" t="s">
        <v>2035</v>
      </c>
    </row>
    <row r="324" spans="1:6" ht="13.5">
      <c r="A324" s="123">
        <v>323</v>
      </c>
      <c r="B324" t="s">
        <v>1697</v>
      </c>
      <c r="C324" t="s">
        <v>820</v>
      </c>
      <c r="D324" t="s">
        <v>2036</v>
      </c>
      <c r="E324" t="s">
        <v>2037</v>
      </c>
      <c r="F324" t="s">
        <v>2038</v>
      </c>
    </row>
    <row r="325" spans="1:6" ht="13.5">
      <c r="A325" s="123">
        <v>324</v>
      </c>
      <c r="B325" t="s">
        <v>1698</v>
      </c>
      <c r="C325" t="s">
        <v>820</v>
      </c>
      <c r="D325" t="s">
        <v>2039</v>
      </c>
      <c r="E325" t="s">
        <v>2040</v>
      </c>
      <c r="F325" t="s">
        <v>2041</v>
      </c>
    </row>
    <row r="326" spans="1:6" ht="13.5">
      <c r="A326" s="123">
        <v>325</v>
      </c>
      <c r="B326" t="s">
        <v>1699</v>
      </c>
      <c r="C326" t="s">
        <v>2042</v>
      </c>
      <c r="D326" t="s">
        <v>2043</v>
      </c>
      <c r="E326" t="s">
        <v>2044</v>
      </c>
      <c r="F326" t="s">
        <v>2045</v>
      </c>
    </row>
    <row r="327" spans="1:6" ht="13.5">
      <c r="A327" s="123">
        <v>326</v>
      </c>
      <c r="B327" t="s">
        <v>1700</v>
      </c>
      <c r="C327" t="s">
        <v>2046</v>
      </c>
      <c r="D327" t="s">
        <v>2047</v>
      </c>
      <c r="E327" t="s">
        <v>2048</v>
      </c>
      <c r="F327" t="s">
        <v>2049</v>
      </c>
    </row>
    <row r="328" spans="1:6" ht="13.5">
      <c r="A328" s="123">
        <v>327</v>
      </c>
      <c r="B328" t="s">
        <v>1701</v>
      </c>
      <c r="C328" t="s">
        <v>824</v>
      </c>
      <c r="D328" t="s">
        <v>2050</v>
      </c>
      <c r="E328" t="s">
        <v>2051</v>
      </c>
      <c r="F328" t="s">
        <v>2052</v>
      </c>
    </row>
    <row r="329" spans="1:6" ht="13.5">
      <c r="A329" s="123">
        <v>328</v>
      </c>
      <c r="B329" t="s">
        <v>1702</v>
      </c>
      <c r="C329" t="s">
        <v>2053</v>
      </c>
      <c r="D329" t="s">
        <v>2054</v>
      </c>
      <c r="E329" t="s">
        <v>2055</v>
      </c>
      <c r="F329" t="s">
        <v>2056</v>
      </c>
    </row>
    <row r="330" spans="1:6" ht="13.5">
      <c r="A330" s="123">
        <v>329</v>
      </c>
      <c r="B330" t="s">
        <v>1703</v>
      </c>
      <c r="C330" t="s">
        <v>816</v>
      </c>
      <c r="D330" t="s">
        <v>2057</v>
      </c>
      <c r="E330" t="s">
        <v>2058</v>
      </c>
      <c r="F330" t="s">
        <v>2059</v>
      </c>
    </row>
    <row r="331" spans="1:6" ht="13.5">
      <c r="A331" s="123">
        <v>330</v>
      </c>
      <c r="B331" t="s">
        <v>1695</v>
      </c>
      <c r="C331" t="s">
        <v>816</v>
      </c>
      <c r="D331" t="s">
        <v>2060</v>
      </c>
      <c r="E331" t="s">
        <v>2061</v>
      </c>
      <c r="F331" t="s">
        <v>2062</v>
      </c>
    </row>
    <row r="332" spans="1:6" ht="13.5">
      <c r="A332" s="123">
        <v>331</v>
      </c>
      <c r="B332" t="s">
        <v>1704</v>
      </c>
      <c r="C332" t="s">
        <v>2063</v>
      </c>
      <c r="D332" t="s">
        <v>2064</v>
      </c>
      <c r="E332" t="s">
        <v>2065</v>
      </c>
      <c r="F332" t="s">
        <v>2066</v>
      </c>
    </row>
    <row r="333" spans="1:6" ht="13.5">
      <c r="A333" s="123">
        <v>332</v>
      </c>
      <c r="B333" t="s">
        <v>1705</v>
      </c>
      <c r="C333" t="s">
        <v>2067</v>
      </c>
      <c r="D333" t="s">
        <v>2068</v>
      </c>
      <c r="E333" t="s">
        <v>2069</v>
      </c>
      <c r="F333" t="s">
        <v>2070</v>
      </c>
    </row>
    <row r="334" spans="1:6" ht="13.5">
      <c r="A334" s="123">
        <v>333</v>
      </c>
      <c r="B334" t="s">
        <v>1706</v>
      </c>
      <c r="C334" t="s">
        <v>2071</v>
      </c>
      <c r="D334" t="s">
        <v>2072</v>
      </c>
      <c r="E334" t="s">
        <v>2073</v>
      </c>
      <c r="F334" t="s">
        <v>2074</v>
      </c>
    </row>
    <row r="335" spans="1:6" ht="13.5">
      <c r="A335" s="123">
        <v>334</v>
      </c>
      <c r="B335" t="s">
        <v>1707</v>
      </c>
      <c r="C335" t="s">
        <v>2075</v>
      </c>
      <c r="D335" t="s">
        <v>2076</v>
      </c>
      <c r="E335" t="s">
        <v>2077</v>
      </c>
      <c r="F335" t="s">
        <v>2078</v>
      </c>
    </row>
    <row r="336" spans="1:6" ht="13.5">
      <c r="A336" s="123">
        <v>335</v>
      </c>
      <c r="B336" t="s">
        <v>1708</v>
      </c>
      <c r="C336" t="s">
        <v>2079</v>
      </c>
      <c r="D336" t="s">
        <v>2080</v>
      </c>
      <c r="E336" t="s">
        <v>2081</v>
      </c>
      <c r="F336" t="s">
        <v>2082</v>
      </c>
    </row>
    <row r="337" spans="1:6" ht="13.5">
      <c r="A337" s="123">
        <v>336</v>
      </c>
      <c r="B337" t="s">
        <v>1709</v>
      </c>
      <c r="C337" t="s">
        <v>862</v>
      </c>
      <c r="D337" t="s">
        <v>2083</v>
      </c>
      <c r="E337" t="s">
        <v>2084</v>
      </c>
      <c r="F337" t="s">
        <v>2085</v>
      </c>
    </row>
    <row r="338" spans="1:6" ht="13.5">
      <c r="A338" s="123">
        <v>337</v>
      </c>
      <c r="B338" t="s">
        <v>1710</v>
      </c>
      <c r="C338" t="s">
        <v>2086</v>
      </c>
      <c r="D338" t="s">
        <v>2087</v>
      </c>
      <c r="E338" t="s">
        <v>2088</v>
      </c>
      <c r="F338" t="s">
        <v>2089</v>
      </c>
    </row>
    <row r="339" spans="1:6" ht="13.5">
      <c r="A339" s="123">
        <v>338</v>
      </c>
      <c r="B339" t="s">
        <v>1711</v>
      </c>
      <c r="C339" t="s">
        <v>2090</v>
      </c>
      <c r="D339" t="s">
        <v>2091</v>
      </c>
      <c r="E339" t="s">
        <v>2092</v>
      </c>
      <c r="F339" t="s">
        <v>2093</v>
      </c>
    </row>
    <row r="340" spans="1:6" ht="13.5">
      <c r="A340" s="123">
        <v>339</v>
      </c>
      <c r="B340" t="s">
        <v>1712</v>
      </c>
      <c r="C340" t="s">
        <v>2094</v>
      </c>
      <c r="D340" t="s">
        <v>2095</v>
      </c>
      <c r="E340" t="s">
        <v>2096</v>
      </c>
      <c r="F340" t="s">
        <v>2097</v>
      </c>
    </row>
    <row r="341" spans="1:6" ht="13.5">
      <c r="A341" s="123">
        <v>340</v>
      </c>
      <c r="B341" t="s">
        <v>1713</v>
      </c>
      <c r="C341" t="s">
        <v>2098</v>
      </c>
      <c r="D341" t="s">
        <v>2099</v>
      </c>
      <c r="E341" t="s">
        <v>2100</v>
      </c>
      <c r="F341" t="s">
        <v>2101</v>
      </c>
    </row>
    <row r="342" spans="1:6" ht="13.5">
      <c r="A342" s="123">
        <v>341</v>
      </c>
      <c r="B342" t="s">
        <v>1714</v>
      </c>
      <c r="C342" t="s">
        <v>2102</v>
      </c>
      <c r="D342" t="s">
        <v>2103</v>
      </c>
      <c r="E342" t="s">
        <v>2104</v>
      </c>
      <c r="F342" t="s">
        <v>2105</v>
      </c>
    </row>
    <row r="343" spans="1:6" ht="13.5">
      <c r="A343" s="123">
        <v>342</v>
      </c>
      <c r="B343" t="s">
        <v>1715</v>
      </c>
      <c r="C343" t="s">
        <v>839</v>
      </c>
      <c r="D343" t="s">
        <v>2106</v>
      </c>
      <c r="E343" t="s">
        <v>2107</v>
      </c>
      <c r="F343" t="s">
        <v>2108</v>
      </c>
    </row>
    <row r="344" spans="1:6" ht="13.5">
      <c r="A344" s="123">
        <v>343</v>
      </c>
      <c r="B344" t="s">
        <v>1716</v>
      </c>
      <c r="C344" t="s">
        <v>2109</v>
      </c>
      <c r="D344" t="s">
        <v>2110</v>
      </c>
      <c r="E344" t="s">
        <v>2111</v>
      </c>
      <c r="F344" t="s">
        <v>2112</v>
      </c>
    </row>
    <row r="345" spans="1:6" ht="13.5">
      <c r="A345" s="123">
        <v>344</v>
      </c>
      <c r="B345" t="s">
        <v>1717</v>
      </c>
      <c r="C345" t="s">
        <v>2113</v>
      </c>
      <c r="D345" t="s">
        <v>2114</v>
      </c>
      <c r="E345" t="s">
        <v>2115</v>
      </c>
      <c r="F345" t="s">
        <v>2116</v>
      </c>
    </row>
    <row r="346" spans="1:6" ht="13.5">
      <c r="A346" s="123">
        <v>345</v>
      </c>
      <c r="B346" t="s">
        <v>1718</v>
      </c>
      <c r="C346" t="s">
        <v>2117</v>
      </c>
      <c r="D346" t="s">
        <v>2118</v>
      </c>
      <c r="E346" t="s">
        <v>2119</v>
      </c>
      <c r="F346" t="s">
        <v>2120</v>
      </c>
    </row>
    <row r="347" spans="1:6" ht="13.5">
      <c r="A347" s="123">
        <v>346</v>
      </c>
      <c r="B347" t="s">
        <v>1719</v>
      </c>
      <c r="C347" t="s">
        <v>2121</v>
      </c>
      <c r="D347" t="s">
        <v>2122</v>
      </c>
      <c r="E347" t="s">
        <v>2123</v>
      </c>
      <c r="F347" t="s">
        <v>2124</v>
      </c>
    </row>
    <row r="348" spans="1:6" ht="13.5">
      <c r="A348" s="123">
        <v>347</v>
      </c>
      <c r="B348" t="s">
        <v>1720</v>
      </c>
      <c r="C348" t="s">
        <v>843</v>
      </c>
      <c r="D348" t="s">
        <v>2125</v>
      </c>
      <c r="E348" t="s">
        <v>2126</v>
      </c>
      <c r="F348" t="s">
        <v>2127</v>
      </c>
    </row>
    <row r="349" spans="1:6" ht="13.5">
      <c r="A349" s="123">
        <v>348</v>
      </c>
      <c r="B349" t="s">
        <v>1721</v>
      </c>
      <c r="C349" t="s">
        <v>843</v>
      </c>
      <c r="D349" t="s">
        <v>2128</v>
      </c>
      <c r="E349" t="s">
        <v>2129</v>
      </c>
      <c r="F349" t="s">
        <v>2130</v>
      </c>
    </row>
    <row r="350" spans="1:6" ht="13.5">
      <c r="A350" s="123">
        <v>349</v>
      </c>
      <c r="B350" t="s">
        <v>1722</v>
      </c>
      <c r="C350" t="s">
        <v>2131</v>
      </c>
      <c r="D350" t="s">
        <v>2132</v>
      </c>
      <c r="E350" t="s">
        <v>2133</v>
      </c>
      <c r="F350" t="s">
        <v>2134</v>
      </c>
    </row>
    <row r="351" spans="1:6" ht="13.5">
      <c r="A351" s="123">
        <v>350</v>
      </c>
      <c r="B351" t="s">
        <v>1723</v>
      </c>
      <c r="C351" t="s">
        <v>2135</v>
      </c>
      <c r="D351" t="s">
        <v>2136</v>
      </c>
      <c r="E351" t="s">
        <v>2137</v>
      </c>
      <c r="F351" t="s">
        <v>2138</v>
      </c>
    </row>
    <row r="352" spans="1:6" ht="13.5">
      <c r="A352" s="123">
        <v>351</v>
      </c>
      <c r="B352" t="s">
        <v>1724</v>
      </c>
      <c r="C352" t="s">
        <v>2139</v>
      </c>
      <c r="D352" t="s">
        <v>2140</v>
      </c>
      <c r="E352" t="s">
        <v>2141</v>
      </c>
      <c r="F352" t="s">
        <v>2142</v>
      </c>
    </row>
    <row r="353" spans="1:6" ht="13.5">
      <c r="A353" s="123">
        <v>352</v>
      </c>
      <c r="B353" t="s">
        <v>1725</v>
      </c>
      <c r="C353" t="s">
        <v>2143</v>
      </c>
      <c r="D353" t="s">
        <v>2144</v>
      </c>
      <c r="E353" t="s">
        <v>2145</v>
      </c>
      <c r="F353" t="s">
        <v>2146</v>
      </c>
    </row>
    <row r="354" spans="1:6" ht="13.5">
      <c r="A354" s="123">
        <v>353</v>
      </c>
      <c r="B354" t="s">
        <v>1726</v>
      </c>
      <c r="C354" t="s">
        <v>2147</v>
      </c>
      <c r="D354" t="s">
        <v>2148</v>
      </c>
      <c r="E354" t="s">
        <v>2149</v>
      </c>
      <c r="F354" t="s">
        <v>2150</v>
      </c>
    </row>
    <row r="355" spans="1:6" ht="13.5">
      <c r="A355" s="123">
        <v>354</v>
      </c>
      <c r="B355" t="s">
        <v>1727</v>
      </c>
      <c r="C355" t="s">
        <v>2151</v>
      </c>
      <c r="D355" t="s">
        <v>2152</v>
      </c>
      <c r="E355" t="s">
        <v>2153</v>
      </c>
      <c r="F355" t="s">
        <v>2154</v>
      </c>
    </row>
    <row r="356" spans="1:6" ht="13.5">
      <c r="A356" s="123">
        <v>355</v>
      </c>
      <c r="B356" t="s">
        <v>1728</v>
      </c>
      <c r="C356" t="s">
        <v>2155</v>
      </c>
      <c r="D356" t="s">
        <v>2156</v>
      </c>
      <c r="E356" t="s">
        <v>2157</v>
      </c>
      <c r="F356" t="s">
        <v>2158</v>
      </c>
    </row>
    <row r="357" spans="1:6" ht="13.5">
      <c r="A357" s="123">
        <v>356</v>
      </c>
      <c r="B357" t="s">
        <v>1729</v>
      </c>
      <c r="C357" t="s">
        <v>2159</v>
      </c>
      <c r="D357" t="s">
        <v>2160</v>
      </c>
      <c r="E357" t="s">
        <v>2161</v>
      </c>
      <c r="F357" t="s">
        <v>2162</v>
      </c>
    </row>
    <row r="358" spans="1:6" ht="13.5">
      <c r="A358" s="123">
        <v>357</v>
      </c>
      <c r="B358" t="s">
        <v>1730</v>
      </c>
      <c r="C358" t="s">
        <v>2163</v>
      </c>
      <c r="D358" t="s">
        <v>2164</v>
      </c>
      <c r="E358" t="s">
        <v>2165</v>
      </c>
      <c r="F358" t="s">
        <v>2166</v>
      </c>
    </row>
    <row r="359" spans="1:6" ht="13.5">
      <c r="A359" s="123">
        <v>358</v>
      </c>
      <c r="B359" t="s">
        <v>1731</v>
      </c>
      <c r="C359" t="s">
        <v>2167</v>
      </c>
      <c r="D359" t="s">
        <v>2168</v>
      </c>
      <c r="E359" t="s">
        <v>2169</v>
      </c>
      <c r="F359" t="s">
        <v>2170</v>
      </c>
    </row>
    <row r="360" spans="1:6" ht="13.5">
      <c r="A360" s="123">
        <v>359</v>
      </c>
      <c r="B360" t="s">
        <v>1732</v>
      </c>
      <c r="C360" t="s">
        <v>2171</v>
      </c>
      <c r="D360" t="s">
        <v>2172</v>
      </c>
      <c r="E360" t="s">
        <v>2173</v>
      </c>
      <c r="F360" t="s">
        <v>2174</v>
      </c>
    </row>
    <row r="361" spans="1:6" ht="13.5">
      <c r="A361" s="123">
        <v>360</v>
      </c>
      <c r="B361" t="s">
        <v>1733</v>
      </c>
      <c r="C361" t="s">
        <v>2175</v>
      </c>
      <c r="D361" t="s">
        <v>2176</v>
      </c>
      <c r="E361" t="s">
        <v>2177</v>
      </c>
      <c r="F361" t="s">
        <v>2178</v>
      </c>
    </row>
    <row r="362" spans="1:6" ht="13.5">
      <c r="A362" s="123">
        <v>361</v>
      </c>
      <c r="B362" t="s">
        <v>1734</v>
      </c>
      <c r="C362" t="s">
        <v>854</v>
      </c>
      <c r="D362" t="s">
        <v>2179</v>
      </c>
      <c r="E362" t="s">
        <v>2180</v>
      </c>
      <c r="F362" t="s">
        <v>2181</v>
      </c>
    </row>
    <row r="363" spans="1:6" ht="13.5">
      <c r="A363" s="123">
        <v>362</v>
      </c>
      <c r="B363" t="s">
        <v>1735</v>
      </c>
      <c r="C363" t="s">
        <v>858</v>
      </c>
      <c r="D363" t="s">
        <v>2182</v>
      </c>
      <c r="E363" t="s">
        <v>2183</v>
      </c>
      <c r="F363" t="s">
        <v>2184</v>
      </c>
    </row>
    <row r="364" spans="1:6" ht="13.5">
      <c r="A364" s="123">
        <v>363</v>
      </c>
      <c r="B364" t="s">
        <v>1704</v>
      </c>
      <c r="C364" t="s">
        <v>2185</v>
      </c>
      <c r="D364" t="s">
        <v>2186</v>
      </c>
      <c r="E364" t="s">
        <v>2187</v>
      </c>
      <c r="F364" t="s">
        <v>2188</v>
      </c>
    </row>
    <row r="365" spans="1:6" ht="13.5">
      <c r="A365" s="123">
        <v>364</v>
      </c>
      <c r="B365" t="s">
        <v>1736</v>
      </c>
      <c r="C365" t="s">
        <v>2189</v>
      </c>
      <c r="D365" t="s">
        <v>2190</v>
      </c>
      <c r="E365" t="s">
        <v>2191</v>
      </c>
      <c r="F365" t="s">
        <v>2192</v>
      </c>
    </row>
    <row r="366" spans="1:6" ht="13.5">
      <c r="A366" s="123">
        <v>365</v>
      </c>
      <c r="B366" t="s">
        <v>1737</v>
      </c>
      <c r="C366" t="s">
        <v>846</v>
      </c>
      <c r="D366" t="s">
        <v>2193</v>
      </c>
      <c r="E366" t="s">
        <v>2194</v>
      </c>
      <c r="F366" t="s">
        <v>2195</v>
      </c>
    </row>
    <row r="367" spans="1:6" ht="13.5">
      <c r="A367" s="123">
        <v>366</v>
      </c>
      <c r="B367" t="s">
        <v>1738</v>
      </c>
      <c r="C367" t="s">
        <v>2196</v>
      </c>
      <c r="D367" t="s">
        <v>2197</v>
      </c>
      <c r="E367" t="s">
        <v>2198</v>
      </c>
      <c r="F367" t="s">
        <v>2199</v>
      </c>
    </row>
    <row r="368" spans="1:6" ht="13.5">
      <c r="A368" s="123">
        <v>367</v>
      </c>
      <c r="B368" t="s">
        <v>1739</v>
      </c>
      <c r="C368" t="s">
        <v>2200</v>
      </c>
      <c r="D368" t="s">
        <v>2201</v>
      </c>
      <c r="E368" t="s">
        <v>2202</v>
      </c>
      <c r="F368" t="s">
        <v>2203</v>
      </c>
    </row>
    <row r="369" spans="1:6" ht="13.5">
      <c r="A369" s="123">
        <v>368</v>
      </c>
      <c r="B369" t="s">
        <v>1740</v>
      </c>
      <c r="C369" t="s">
        <v>2204</v>
      </c>
      <c r="D369" t="s">
        <v>2205</v>
      </c>
      <c r="E369" t="s">
        <v>2206</v>
      </c>
      <c r="F369" t="s">
        <v>2207</v>
      </c>
    </row>
    <row r="370" spans="1:6" ht="13.5">
      <c r="A370" s="123">
        <v>369</v>
      </c>
      <c r="B370" t="s">
        <v>1741</v>
      </c>
      <c r="C370" t="s">
        <v>870</v>
      </c>
      <c r="D370" t="s">
        <v>2208</v>
      </c>
      <c r="E370" t="s">
        <v>2209</v>
      </c>
      <c r="F370" t="s">
        <v>2210</v>
      </c>
    </row>
    <row r="371" spans="1:6" ht="13.5">
      <c r="A371" s="123">
        <v>370</v>
      </c>
      <c r="B371" t="s">
        <v>1742</v>
      </c>
      <c r="C371" t="s">
        <v>2211</v>
      </c>
      <c r="D371" t="s">
        <v>2212</v>
      </c>
      <c r="E371" t="s">
        <v>2213</v>
      </c>
      <c r="F371" t="s">
        <v>2213</v>
      </c>
    </row>
    <row r="372" spans="1:6" ht="13.5">
      <c r="A372" s="123">
        <v>371</v>
      </c>
      <c r="B372" t="s">
        <v>1743</v>
      </c>
      <c r="C372" t="s">
        <v>2214</v>
      </c>
      <c r="D372" t="s">
        <v>2215</v>
      </c>
      <c r="E372" t="s">
        <v>2216</v>
      </c>
      <c r="F372" t="s">
        <v>2217</v>
      </c>
    </row>
    <row r="373" spans="1:6" ht="13.5">
      <c r="A373" s="123">
        <v>372</v>
      </c>
      <c r="B373" t="s">
        <v>1744</v>
      </c>
      <c r="C373" t="s">
        <v>878</v>
      </c>
      <c r="D373" t="s">
        <v>2218</v>
      </c>
      <c r="E373" t="s">
        <v>2219</v>
      </c>
      <c r="F373" t="s">
        <v>2220</v>
      </c>
    </row>
    <row r="374" spans="1:6" ht="13.5">
      <c r="A374" s="123">
        <v>373</v>
      </c>
      <c r="B374" t="s">
        <v>1745</v>
      </c>
      <c r="C374" t="s">
        <v>2221</v>
      </c>
      <c r="D374" t="s">
        <v>2222</v>
      </c>
      <c r="E374" t="s">
        <v>2223</v>
      </c>
      <c r="F374" t="s">
        <v>2224</v>
      </c>
    </row>
    <row r="375" spans="1:6" ht="13.5">
      <c r="A375" s="123">
        <v>374</v>
      </c>
      <c r="B375" t="s">
        <v>1746</v>
      </c>
      <c r="C375" t="s">
        <v>2225</v>
      </c>
      <c r="D375" t="s">
        <v>2226</v>
      </c>
      <c r="E375" t="s">
        <v>2227</v>
      </c>
      <c r="F375" t="s">
        <v>2228</v>
      </c>
    </row>
    <row r="376" spans="1:6" ht="13.5">
      <c r="A376" s="123">
        <v>375</v>
      </c>
      <c r="B376" t="s">
        <v>1701</v>
      </c>
      <c r="C376" t="s">
        <v>2229</v>
      </c>
      <c r="D376" t="s">
        <v>2230</v>
      </c>
      <c r="E376" t="s">
        <v>2231</v>
      </c>
      <c r="F376" t="s">
        <v>2232</v>
      </c>
    </row>
    <row r="377" spans="1:6" ht="13.5">
      <c r="A377" s="123">
        <v>376</v>
      </c>
      <c r="B377" t="s">
        <v>1747</v>
      </c>
      <c r="C377" t="s">
        <v>2233</v>
      </c>
      <c r="D377" t="s">
        <v>2234</v>
      </c>
      <c r="E377" t="s">
        <v>2235</v>
      </c>
      <c r="F377" t="s">
        <v>2236</v>
      </c>
    </row>
    <row r="378" spans="1:6" ht="13.5">
      <c r="A378" s="123">
        <v>377</v>
      </c>
      <c r="B378" t="s">
        <v>1748</v>
      </c>
      <c r="C378" t="s">
        <v>882</v>
      </c>
      <c r="D378" t="s">
        <v>2237</v>
      </c>
      <c r="E378" t="s">
        <v>2238</v>
      </c>
      <c r="F378" t="s">
        <v>2239</v>
      </c>
    </row>
    <row r="379" spans="1:6" ht="13.5">
      <c r="A379" s="123">
        <v>378</v>
      </c>
      <c r="B379" t="s">
        <v>1749</v>
      </c>
      <c r="C379" t="s">
        <v>2240</v>
      </c>
      <c r="D379" t="s">
        <v>2241</v>
      </c>
      <c r="E379" t="s">
        <v>2242</v>
      </c>
      <c r="F379" t="s">
        <v>2243</v>
      </c>
    </row>
    <row r="380" spans="1:6" ht="13.5">
      <c r="A380" s="123">
        <v>379</v>
      </c>
      <c r="B380" t="s">
        <v>1750</v>
      </c>
      <c r="C380" t="s">
        <v>2244</v>
      </c>
      <c r="D380" t="s">
        <v>2245</v>
      </c>
      <c r="E380" t="s">
        <v>2246</v>
      </c>
      <c r="F380" t="s">
        <v>2247</v>
      </c>
    </row>
    <row r="381" spans="1:6" ht="13.5">
      <c r="A381" s="123">
        <v>380</v>
      </c>
      <c r="B381" t="s">
        <v>1751</v>
      </c>
      <c r="C381" t="s">
        <v>2248</v>
      </c>
      <c r="D381" t="s">
        <v>2249</v>
      </c>
      <c r="E381" t="s">
        <v>2250</v>
      </c>
      <c r="F381" t="s">
        <v>2251</v>
      </c>
    </row>
    <row r="382" spans="1:6" ht="13.5">
      <c r="A382" s="123">
        <v>381</v>
      </c>
      <c r="B382" t="s">
        <v>1752</v>
      </c>
      <c r="C382" t="s">
        <v>2252</v>
      </c>
      <c r="D382" t="s">
        <v>2253</v>
      </c>
      <c r="E382" t="s">
        <v>2254</v>
      </c>
      <c r="F382" t="s">
        <v>2255</v>
      </c>
    </row>
    <row r="383" spans="1:6" ht="13.5">
      <c r="A383" s="123">
        <v>382</v>
      </c>
      <c r="B383" t="s">
        <v>1753</v>
      </c>
      <c r="C383" t="s">
        <v>2256</v>
      </c>
      <c r="D383" t="s">
        <v>2257</v>
      </c>
      <c r="E383" t="s">
        <v>2258</v>
      </c>
      <c r="F383" t="s">
        <v>2259</v>
      </c>
    </row>
    <row r="384" spans="1:6" ht="13.5">
      <c r="A384" s="123">
        <v>383</v>
      </c>
      <c r="B384" t="s">
        <v>1754</v>
      </c>
      <c r="C384" t="s">
        <v>2260</v>
      </c>
      <c r="D384" t="s">
        <v>2261</v>
      </c>
      <c r="E384" t="s">
        <v>2262</v>
      </c>
      <c r="F384" t="s">
        <v>2263</v>
      </c>
    </row>
    <row r="385" spans="1:6" ht="13.5">
      <c r="A385" s="123">
        <v>384</v>
      </c>
      <c r="B385" t="s">
        <v>1755</v>
      </c>
      <c r="C385" t="s">
        <v>2264</v>
      </c>
      <c r="D385" t="s">
        <v>2265</v>
      </c>
      <c r="E385" t="s">
        <v>2266</v>
      </c>
      <c r="F385" t="s">
        <v>2267</v>
      </c>
    </row>
    <row r="386" spans="1:6" ht="13.5">
      <c r="A386" s="123">
        <v>385</v>
      </c>
      <c r="B386" t="s">
        <v>1756</v>
      </c>
      <c r="C386" t="s">
        <v>2268</v>
      </c>
      <c r="D386" t="s">
        <v>2269</v>
      </c>
      <c r="E386" t="s">
        <v>2270</v>
      </c>
      <c r="F386" t="s">
        <v>2271</v>
      </c>
    </row>
    <row r="387" spans="1:6" ht="13.5">
      <c r="A387" s="123">
        <v>386</v>
      </c>
      <c r="B387" t="s">
        <v>1757</v>
      </c>
      <c r="C387" t="s">
        <v>2272</v>
      </c>
      <c r="D387" t="s">
        <v>2273</v>
      </c>
      <c r="E387" t="s">
        <v>2274</v>
      </c>
      <c r="F387" t="s">
        <v>2275</v>
      </c>
    </row>
    <row r="388" spans="1:6" ht="13.5">
      <c r="A388" s="123">
        <v>387</v>
      </c>
      <c r="B388" t="s">
        <v>1758</v>
      </c>
      <c r="C388" t="s">
        <v>2276</v>
      </c>
      <c r="D388" t="s">
        <v>2277</v>
      </c>
      <c r="E388" t="s">
        <v>2278</v>
      </c>
      <c r="F388" t="s">
        <v>2278</v>
      </c>
    </row>
    <row r="389" spans="1:6" ht="13.5">
      <c r="A389" s="123">
        <v>388</v>
      </c>
      <c r="B389" t="s">
        <v>1759</v>
      </c>
      <c r="C389" t="s">
        <v>2279</v>
      </c>
      <c r="D389" t="s">
        <v>2280</v>
      </c>
      <c r="E389" t="s">
        <v>2278</v>
      </c>
      <c r="F389" t="s">
        <v>2278</v>
      </c>
    </row>
    <row r="390" spans="1:6" ht="13.5">
      <c r="A390" s="123">
        <v>389</v>
      </c>
      <c r="B390" t="s">
        <v>1585</v>
      </c>
      <c r="C390" t="s">
        <v>2281</v>
      </c>
      <c r="D390" t="s">
        <v>2282</v>
      </c>
      <c r="E390" t="s">
        <v>2283</v>
      </c>
      <c r="F390" t="s">
        <v>2284</v>
      </c>
    </row>
    <row r="391" spans="1:6" ht="13.5">
      <c r="A391" s="123">
        <v>390</v>
      </c>
      <c r="B391" t="s">
        <v>1760</v>
      </c>
      <c r="C391" t="s">
        <v>2285</v>
      </c>
      <c r="D391" t="s">
        <v>2286</v>
      </c>
      <c r="E391" t="s">
        <v>2287</v>
      </c>
      <c r="F391" t="s">
        <v>2288</v>
      </c>
    </row>
    <row r="392" spans="1:6" ht="13.5">
      <c r="A392" s="123">
        <v>391</v>
      </c>
      <c r="B392" t="s">
        <v>1761</v>
      </c>
      <c r="C392" t="s">
        <v>2289</v>
      </c>
      <c r="D392" t="s">
        <v>2290</v>
      </c>
      <c r="E392" t="s">
        <v>2291</v>
      </c>
      <c r="F392" t="s">
        <v>2292</v>
      </c>
    </row>
    <row r="393" spans="1:6" ht="13.5">
      <c r="A393" s="123">
        <v>392</v>
      </c>
      <c r="B393" t="s">
        <v>1762</v>
      </c>
      <c r="C393" t="s">
        <v>2293</v>
      </c>
      <c r="D393" t="s">
        <v>2294</v>
      </c>
      <c r="E393" t="s">
        <v>2295</v>
      </c>
      <c r="F393" t="s">
        <v>2296</v>
      </c>
    </row>
    <row r="394" spans="1:6" ht="13.5">
      <c r="A394" s="123">
        <v>393</v>
      </c>
      <c r="B394" t="s">
        <v>1763</v>
      </c>
      <c r="C394" t="s">
        <v>2297</v>
      </c>
      <c r="D394" t="s">
        <v>2298</v>
      </c>
      <c r="E394" t="s">
        <v>2299</v>
      </c>
      <c r="F394" t="s">
        <v>2300</v>
      </c>
    </row>
    <row r="395" spans="1:6" ht="13.5">
      <c r="A395" s="123">
        <v>394</v>
      </c>
      <c r="B395" t="s">
        <v>1764</v>
      </c>
      <c r="C395" t="s">
        <v>2301</v>
      </c>
      <c r="D395" t="s">
        <v>2302</v>
      </c>
      <c r="E395" t="s">
        <v>2303</v>
      </c>
      <c r="F395" t="s">
        <v>2304</v>
      </c>
    </row>
    <row r="396" spans="1:6" ht="13.5">
      <c r="A396" s="123">
        <v>395</v>
      </c>
      <c r="B396" t="s">
        <v>1765</v>
      </c>
      <c r="C396" t="s">
        <v>2305</v>
      </c>
      <c r="D396" t="s">
        <v>2306</v>
      </c>
      <c r="E396" t="s">
        <v>2307</v>
      </c>
      <c r="F396" t="s">
        <v>2308</v>
      </c>
    </row>
    <row r="397" spans="1:6" ht="13.5">
      <c r="A397" s="123">
        <v>396</v>
      </c>
      <c r="B397" t="s">
        <v>1766</v>
      </c>
      <c r="C397" t="s">
        <v>2309</v>
      </c>
      <c r="D397" t="s">
        <v>2310</v>
      </c>
      <c r="E397" t="s">
        <v>2311</v>
      </c>
      <c r="F397" t="s">
        <v>2312</v>
      </c>
    </row>
    <row r="398" spans="1:6" ht="13.5">
      <c r="A398" s="123">
        <v>397</v>
      </c>
      <c r="B398" t="s">
        <v>1767</v>
      </c>
      <c r="C398" t="s">
        <v>2313</v>
      </c>
      <c r="D398" t="s">
        <v>2314</v>
      </c>
      <c r="E398" t="s">
        <v>2315</v>
      </c>
      <c r="F398" t="s">
        <v>2316</v>
      </c>
    </row>
    <row r="399" spans="1:6" ht="13.5">
      <c r="A399" s="123">
        <v>398</v>
      </c>
      <c r="B399" t="s">
        <v>1768</v>
      </c>
      <c r="C399" t="s">
        <v>902</v>
      </c>
      <c r="D399" t="s">
        <v>2317</v>
      </c>
      <c r="E399" t="s">
        <v>2318</v>
      </c>
      <c r="F399" t="s">
        <v>2319</v>
      </c>
    </row>
    <row r="400" spans="1:6" ht="13.5">
      <c r="A400" s="123">
        <v>399</v>
      </c>
      <c r="B400" t="s">
        <v>1769</v>
      </c>
      <c r="C400" t="s">
        <v>2320</v>
      </c>
      <c r="D400" t="s">
        <v>2321</v>
      </c>
      <c r="E400" t="s">
        <v>2322</v>
      </c>
      <c r="F400" t="s">
        <v>2323</v>
      </c>
    </row>
    <row r="401" spans="1:6" ht="13.5">
      <c r="A401" s="123">
        <v>400</v>
      </c>
      <c r="B401" t="s">
        <v>1770</v>
      </c>
      <c r="C401" t="s">
        <v>2324</v>
      </c>
      <c r="D401" t="s">
        <v>2325</v>
      </c>
      <c r="E401" t="s">
        <v>2326</v>
      </c>
      <c r="F401" t="s">
        <v>2327</v>
      </c>
    </row>
    <row r="402" spans="1:6" ht="13.5">
      <c r="A402" s="123">
        <v>401</v>
      </c>
      <c r="B402" t="s">
        <v>1771</v>
      </c>
      <c r="C402" t="s">
        <v>2328</v>
      </c>
      <c r="D402" t="s">
        <v>2329</v>
      </c>
      <c r="E402" t="s">
        <v>2330</v>
      </c>
      <c r="F402" t="s">
        <v>2331</v>
      </c>
    </row>
    <row r="403" spans="1:6" ht="13.5">
      <c r="A403" s="123">
        <v>402</v>
      </c>
      <c r="B403" t="s">
        <v>1772</v>
      </c>
      <c r="C403" t="s">
        <v>914</v>
      </c>
      <c r="D403" t="s">
        <v>2332</v>
      </c>
      <c r="E403" t="s">
        <v>2333</v>
      </c>
      <c r="F403" t="s">
        <v>2334</v>
      </c>
    </row>
    <row r="404" spans="1:6" ht="13.5">
      <c r="A404" s="123">
        <v>403</v>
      </c>
      <c r="B404" t="s">
        <v>1773</v>
      </c>
      <c r="C404" t="s">
        <v>2335</v>
      </c>
      <c r="D404" t="s">
        <v>2336</v>
      </c>
      <c r="E404" t="s">
        <v>2337</v>
      </c>
      <c r="F404" t="s">
        <v>2338</v>
      </c>
    </row>
    <row r="405" spans="1:6" ht="13.5">
      <c r="A405" s="123">
        <v>404</v>
      </c>
      <c r="B405" t="s">
        <v>1774</v>
      </c>
      <c r="C405" t="s">
        <v>2339</v>
      </c>
      <c r="D405" t="s">
        <v>2340</v>
      </c>
      <c r="E405" t="s">
        <v>2341</v>
      </c>
      <c r="F405" t="s">
        <v>2342</v>
      </c>
    </row>
    <row r="406" spans="1:6" ht="13.5">
      <c r="A406" s="123">
        <v>405</v>
      </c>
      <c r="B406" t="s">
        <v>1775</v>
      </c>
      <c r="C406" t="s">
        <v>2343</v>
      </c>
      <c r="D406" t="s">
        <v>2344</v>
      </c>
      <c r="E406" t="s">
        <v>2345</v>
      </c>
      <c r="F406" t="s">
        <v>2346</v>
      </c>
    </row>
    <row r="407" spans="1:6" ht="13.5">
      <c r="A407" s="123">
        <v>406</v>
      </c>
      <c r="B407" t="s">
        <v>1776</v>
      </c>
      <c r="C407" t="s">
        <v>2347</v>
      </c>
      <c r="D407" t="s">
        <v>2348</v>
      </c>
      <c r="E407" t="s">
        <v>2349</v>
      </c>
      <c r="F407" t="s">
        <v>2350</v>
      </c>
    </row>
    <row r="408" spans="1:6" ht="13.5">
      <c r="A408" s="123">
        <v>407</v>
      </c>
      <c r="B408" t="s">
        <v>1777</v>
      </c>
      <c r="C408" t="s">
        <v>2351</v>
      </c>
      <c r="D408" t="s">
        <v>2352</v>
      </c>
      <c r="E408" t="s">
        <v>2353</v>
      </c>
      <c r="F408" t="s">
        <v>2354</v>
      </c>
    </row>
    <row r="409" spans="1:6" ht="13.5">
      <c r="A409" s="123">
        <v>408</v>
      </c>
      <c r="B409" t="s">
        <v>1778</v>
      </c>
      <c r="C409" t="s">
        <v>2355</v>
      </c>
      <c r="D409" t="s">
        <v>2356</v>
      </c>
      <c r="E409" t="s">
        <v>2357</v>
      </c>
      <c r="F409" t="s">
        <v>2358</v>
      </c>
    </row>
    <row r="410" spans="1:6" ht="13.5">
      <c r="A410" s="123">
        <v>409</v>
      </c>
      <c r="B410" t="s">
        <v>1779</v>
      </c>
      <c r="C410" t="s">
        <v>2359</v>
      </c>
      <c r="D410" t="s">
        <v>2360</v>
      </c>
      <c r="E410" t="s">
        <v>2361</v>
      </c>
      <c r="F410" t="s">
        <v>2362</v>
      </c>
    </row>
    <row r="411" spans="1:6" ht="13.5">
      <c r="A411" s="123">
        <v>410</v>
      </c>
      <c r="B411" t="s">
        <v>1780</v>
      </c>
      <c r="C411" t="s">
        <v>928</v>
      </c>
      <c r="D411" t="s">
        <v>2363</v>
      </c>
      <c r="E411" t="s">
        <v>2364</v>
      </c>
      <c r="F411" t="s">
        <v>2365</v>
      </c>
    </row>
    <row r="412" spans="1:6" ht="13.5">
      <c r="A412" s="123">
        <v>411</v>
      </c>
      <c r="B412" t="s">
        <v>1781</v>
      </c>
      <c r="C412" t="s">
        <v>2366</v>
      </c>
      <c r="D412" t="s">
        <v>2367</v>
      </c>
      <c r="E412" t="s">
        <v>2368</v>
      </c>
      <c r="F412" t="s">
        <v>2369</v>
      </c>
    </row>
    <row r="413" spans="1:6" ht="13.5">
      <c r="A413" s="123">
        <v>412</v>
      </c>
      <c r="B413" t="s">
        <v>1782</v>
      </c>
      <c r="C413" t="s">
        <v>921</v>
      </c>
      <c r="D413" t="s">
        <v>2370</v>
      </c>
      <c r="E413" t="s">
        <v>2371</v>
      </c>
      <c r="F413" t="s">
        <v>2372</v>
      </c>
    </row>
    <row r="414" spans="1:6" ht="13.5">
      <c r="A414" s="123">
        <v>413</v>
      </c>
      <c r="B414" t="s">
        <v>1783</v>
      </c>
      <c r="C414" t="s">
        <v>2373</v>
      </c>
      <c r="D414" t="s">
        <v>2374</v>
      </c>
      <c r="E414" t="s">
        <v>2375</v>
      </c>
      <c r="F414" t="s">
        <v>2376</v>
      </c>
    </row>
    <row r="415" spans="1:6" ht="13.5">
      <c r="A415" s="123">
        <v>414</v>
      </c>
      <c r="B415" t="s">
        <v>1784</v>
      </c>
      <c r="C415" t="s">
        <v>2377</v>
      </c>
      <c r="D415" t="s">
        <v>2378</v>
      </c>
      <c r="E415" t="s">
        <v>2379</v>
      </c>
      <c r="F415" t="s">
        <v>2380</v>
      </c>
    </row>
    <row r="416" spans="1:6" ht="13.5">
      <c r="A416" s="123">
        <v>415</v>
      </c>
      <c r="B416" t="s">
        <v>1785</v>
      </c>
      <c r="C416" t="s">
        <v>914</v>
      </c>
      <c r="D416" t="s">
        <v>2381</v>
      </c>
      <c r="E416" t="s">
        <v>2382</v>
      </c>
      <c r="F416" t="s">
        <v>2383</v>
      </c>
    </row>
    <row r="417" spans="1:6" ht="13.5">
      <c r="A417" s="123">
        <v>416</v>
      </c>
      <c r="B417" t="s">
        <v>1786</v>
      </c>
      <c r="C417" t="s">
        <v>2384</v>
      </c>
      <c r="D417" t="s">
        <v>2385</v>
      </c>
      <c r="E417" t="s">
        <v>2386</v>
      </c>
      <c r="F417" t="s">
        <v>2387</v>
      </c>
    </row>
    <row r="418" spans="1:6" ht="27">
      <c r="A418" s="123">
        <v>417</v>
      </c>
      <c r="B418" s="127" t="s">
        <v>1787</v>
      </c>
      <c r="C418" t="s">
        <v>2388</v>
      </c>
      <c r="D418" t="s">
        <v>2389</v>
      </c>
      <c r="E418" t="s">
        <v>2390</v>
      </c>
      <c r="F418" t="s">
        <v>2391</v>
      </c>
    </row>
    <row r="419" spans="1:6" ht="13.5">
      <c r="A419" s="123">
        <v>418</v>
      </c>
      <c r="B419" t="s">
        <v>1788</v>
      </c>
      <c r="C419" t="s">
        <v>954</v>
      </c>
      <c r="D419" t="s">
        <v>2392</v>
      </c>
      <c r="E419" t="s">
        <v>2393</v>
      </c>
      <c r="F419" t="s">
        <v>2394</v>
      </c>
    </row>
    <row r="420" spans="1:6" ht="27">
      <c r="A420" s="123">
        <v>419</v>
      </c>
      <c r="B420" s="127" t="s">
        <v>1789</v>
      </c>
      <c r="C420" t="s">
        <v>950</v>
      </c>
      <c r="D420" t="s">
        <v>2395</v>
      </c>
      <c r="E420" t="s">
        <v>2396</v>
      </c>
      <c r="F420" t="s">
        <v>2397</v>
      </c>
    </row>
    <row r="421" spans="1:6" ht="13.5">
      <c r="A421" s="123">
        <v>420</v>
      </c>
      <c r="B421" t="s">
        <v>1790</v>
      </c>
      <c r="C421" t="s">
        <v>946</v>
      </c>
      <c r="D421" t="s">
        <v>2398</v>
      </c>
      <c r="E421" t="s">
        <v>2399</v>
      </c>
      <c r="F421" t="s">
        <v>2400</v>
      </c>
    </row>
    <row r="422" spans="1:6" ht="13.5">
      <c r="A422" s="123">
        <v>421</v>
      </c>
      <c r="B422" t="s">
        <v>1791</v>
      </c>
      <c r="C422" t="s">
        <v>954</v>
      </c>
      <c r="D422" t="s">
        <v>2401</v>
      </c>
      <c r="E422" t="s">
        <v>2402</v>
      </c>
      <c r="F422" t="s">
        <v>2403</v>
      </c>
    </row>
    <row r="423" spans="1:6" ht="13.5">
      <c r="A423" s="123">
        <v>422</v>
      </c>
      <c r="B423" t="s">
        <v>1792</v>
      </c>
      <c r="C423" t="s">
        <v>2404</v>
      </c>
      <c r="D423" t="s">
        <v>2405</v>
      </c>
      <c r="E423" t="s">
        <v>2406</v>
      </c>
      <c r="F423" t="s">
        <v>2407</v>
      </c>
    </row>
    <row r="424" spans="1:6" ht="13.5">
      <c r="A424" s="123">
        <v>423</v>
      </c>
      <c r="B424" t="s">
        <v>1793</v>
      </c>
      <c r="C424" t="s">
        <v>2408</v>
      </c>
      <c r="D424" t="s">
        <v>2409</v>
      </c>
      <c r="E424" t="s">
        <v>2410</v>
      </c>
      <c r="F424" t="s">
        <v>2411</v>
      </c>
    </row>
    <row r="425" spans="1:6" ht="13.5">
      <c r="A425" s="123">
        <v>424</v>
      </c>
      <c r="B425" t="s">
        <v>1794</v>
      </c>
      <c r="C425" t="s">
        <v>2412</v>
      </c>
      <c r="D425" t="s">
        <v>2413</v>
      </c>
      <c r="E425" t="s">
        <v>2414</v>
      </c>
      <c r="F425" t="s">
        <v>2415</v>
      </c>
    </row>
    <row r="426" spans="1:6" ht="13.5">
      <c r="A426" s="123">
        <v>425</v>
      </c>
      <c r="B426" t="s">
        <v>1795</v>
      </c>
      <c r="C426" t="s">
        <v>2416</v>
      </c>
      <c r="D426" t="s">
        <v>2417</v>
      </c>
      <c r="E426" t="s">
        <v>2418</v>
      </c>
      <c r="F426" t="s">
        <v>2419</v>
      </c>
    </row>
    <row r="427" spans="1:6" ht="13.5">
      <c r="A427" s="123">
        <v>426</v>
      </c>
      <c r="B427" t="s">
        <v>1796</v>
      </c>
      <c r="C427" t="s">
        <v>2420</v>
      </c>
      <c r="D427" t="s">
        <v>2421</v>
      </c>
      <c r="E427" t="s">
        <v>2422</v>
      </c>
      <c r="F427" t="s">
        <v>2423</v>
      </c>
    </row>
    <row r="428" spans="1:6" ht="13.5">
      <c r="A428" s="123">
        <v>427</v>
      </c>
      <c r="B428" t="s">
        <v>1797</v>
      </c>
      <c r="C428" t="s">
        <v>2424</v>
      </c>
      <c r="D428" t="s">
        <v>2425</v>
      </c>
      <c r="E428" t="s">
        <v>2426</v>
      </c>
      <c r="F428" t="s">
        <v>2427</v>
      </c>
    </row>
    <row r="429" spans="1:6" ht="13.5">
      <c r="A429" s="123">
        <v>428</v>
      </c>
      <c r="B429" t="s">
        <v>1798</v>
      </c>
      <c r="C429" t="s">
        <v>2428</v>
      </c>
      <c r="D429" t="s">
        <v>2429</v>
      </c>
      <c r="E429" t="s">
        <v>2430</v>
      </c>
      <c r="F429" t="s">
        <v>2431</v>
      </c>
    </row>
    <row r="430" spans="1:6" ht="13.5">
      <c r="A430" s="123">
        <v>429</v>
      </c>
      <c r="B430" t="s">
        <v>1799</v>
      </c>
      <c r="C430" t="s">
        <v>942</v>
      </c>
      <c r="D430" t="s">
        <v>2432</v>
      </c>
      <c r="E430" t="s">
        <v>2433</v>
      </c>
      <c r="F430" t="s">
        <v>2434</v>
      </c>
    </row>
    <row r="431" spans="1:6" ht="13.5">
      <c r="A431" s="123">
        <v>430</v>
      </c>
      <c r="B431" t="s">
        <v>1800</v>
      </c>
      <c r="C431" t="s">
        <v>942</v>
      </c>
      <c r="D431" t="s">
        <v>2435</v>
      </c>
      <c r="E431" t="s">
        <v>2436</v>
      </c>
      <c r="F431" t="s">
        <v>2437</v>
      </c>
    </row>
    <row r="432" spans="1:6" ht="13.5">
      <c r="A432" s="123">
        <v>431</v>
      </c>
      <c r="B432" t="s">
        <v>1801</v>
      </c>
      <c r="C432" t="s">
        <v>2438</v>
      </c>
      <c r="D432" t="s">
        <v>2439</v>
      </c>
      <c r="E432" t="s">
        <v>2440</v>
      </c>
      <c r="F432" t="s">
        <v>2441</v>
      </c>
    </row>
    <row r="433" spans="1:6" ht="13.5">
      <c r="A433" s="123">
        <v>432</v>
      </c>
      <c r="B433" t="s">
        <v>1802</v>
      </c>
      <c r="C433" t="s">
        <v>2442</v>
      </c>
      <c r="D433" t="s">
        <v>2443</v>
      </c>
      <c r="E433" t="s">
        <v>2444</v>
      </c>
      <c r="F433" t="s">
        <v>2445</v>
      </c>
    </row>
    <row r="434" spans="1:6" ht="13.5">
      <c r="A434" s="123">
        <v>433</v>
      </c>
      <c r="B434" t="s">
        <v>1803</v>
      </c>
      <c r="C434" t="s">
        <v>2442</v>
      </c>
      <c r="D434" t="s">
        <v>2446</v>
      </c>
      <c r="E434" t="s">
        <v>2447</v>
      </c>
      <c r="F434" t="s">
        <v>2448</v>
      </c>
    </row>
    <row r="435" spans="1:6" ht="13.5">
      <c r="A435" s="123">
        <v>434</v>
      </c>
      <c r="B435" t="s">
        <v>1804</v>
      </c>
      <c r="C435" t="s">
        <v>942</v>
      </c>
      <c r="D435" t="s">
        <v>2449</v>
      </c>
      <c r="E435" t="s">
        <v>2450</v>
      </c>
      <c r="F435" t="s">
        <v>2451</v>
      </c>
    </row>
    <row r="436" spans="1:6" ht="13.5">
      <c r="A436" s="123">
        <v>435</v>
      </c>
      <c r="B436" t="s">
        <v>284</v>
      </c>
      <c r="C436" t="s">
        <v>958</v>
      </c>
      <c r="D436" t="s">
        <v>2452</v>
      </c>
      <c r="E436" t="s">
        <v>2453</v>
      </c>
      <c r="F436" t="s">
        <v>2454</v>
      </c>
    </row>
    <row r="437" spans="1:6" ht="13.5">
      <c r="A437" s="123">
        <v>436</v>
      </c>
      <c r="B437" t="s">
        <v>1805</v>
      </c>
      <c r="C437" t="s">
        <v>2455</v>
      </c>
      <c r="D437" t="s">
        <v>2456</v>
      </c>
      <c r="E437" t="s">
        <v>2457</v>
      </c>
      <c r="F437" t="s">
        <v>2458</v>
      </c>
    </row>
    <row r="438" spans="1:6" ht="13.5">
      <c r="A438" s="123">
        <v>437</v>
      </c>
      <c r="B438" t="s">
        <v>1806</v>
      </c>
      <c r="C438" t="s">
        <v>2459</v>
      </c>
      <c r="D438" t="s">
        <v>2460</v>
      </c>
      <c r="E438" t="s">
        <v>2461</v>
      </c>
      <c r="F438" t="s">
        <v>2462</v>
      </c>
    </row>
    <row r="439" spans="1:6" ht="13.5">
      <c r="A439" s="123">
        <v>438</v>
      </c>
      <c r="B439" t="s">
        <v>1807</v>
      </c>
      <c r="C439" t="s">
        <v>2459</v>
      </c>
      <c r="D439" t="s">
        <v>2463</v>
      </c>
      <c r="E439" t="s">
        <v>2464</v>
      </c>
      <c r="F439" t="s">
        <v>2465</v>
      </c>
    </row>
    <row r="440" spans="1:6" ht="13.5">
      <c r="A440" s="123">
        <v>439</v>
      </c>
      <c r="B440" t="s">
        <v>1808</v>
      </c>
      <c r="C440" t="s">
        <v>962</v>
      </c>
      <c r="D440" t="s">
        <v>2466</v>
      </c>
      <c r="E440" t="s">
        <v>2467</v>
      </c>
      <c r="F440" t="s">
        <v>2468</v>
      </c>
    </row>
    <row r="441" spans="1:6" ht="13.5">
      <c r="A441" s="123">
        <v>440</v>
      </c>
      <c r="B441" t="s">
        <v>1809</v>
      </c>
      <c r="C441" t="s">
        <v>2469</v>
      </c>
      <c r="D441" t="s">
        <v>2470</v>
      </c>
      <c r="E441" t="s">
        <v>2471</v>
      </c>
      <c r="F441" t="s">
        <v>2472</v>
      </c>
    </row>
    <row r="442" spans="1:6" ht="13.5">
      <c r="A442" s="123">
        <v>441</v>
      </c>
      <c r="B442" s="127" t="s">
        <v>1810</v>
      </c>
      <c r="C442" t="s">
        <v>2473</v>
      </c>
      <c r="D442" t="s">
        <v>2474</v>
      </c>
      <c r="E442" t="s">
        <v>2475</v>
      </c>
      <c r="F442" t="s">
        <v>2476</v>
      </c>
    </row>
    <row r="443" spans="1:6" ht="13.5">
      <c r="A443" s="123">
        <v>442</v>
      </c>
      <c r="B443" t="s">
        <v>1811</v>
      </c>
      <c r="C443" t="s">
        <v>2477</v>
      </c>
      <c r="D443" t="s">
        <v>2478</v>
      </c>
      <c r="E443" t="s">
        <v>2479</v>
      </c>
      <c r="F443" t="s">
        <v>2480</v>
      </c>
    </row>
    <row r="444" spans="1:6" ht="13.5">
      <c r="A444" s="123">
        <v>443</v>
      </c>
      <c r="B444" t="s">
        <v>1812</v>
      </c>
      <c r="C444" t="s">
        <v>2481</v>
      </c>
      <c r="D444" t="s">
        <v>2482</v>
      </c>
      <c r="E444" t="s">
        <v>2483</v>
      </c>
      <c r="F444" t="s">
        <v>2484</v>
      </c>
    </row>
    <row r="445" spans="1:6" ht="13.5">
      <c r="A445" s="123">
        <v>444</v>
      </c>
      <c r="B445" t="s">
        <v>1813</v>
      </c>
      <c r="C445" t="s">
        <v>2485</v>
      </c>
      <c r="D445" t="s">
        <v>2486</v>
      </c>
      <c r="E445" t="s">
        <v>2487</v>
      </c>
      <c r="F445" t="s">
        <v>2488</v>
      </c>
    </row>
    <row r="446" spans="1:6" ht="13.5">
      <c r="A446" s="123">
        <v>445</v>
      </c>
      <c r="B446" t="s">
        <v>1814</v>
      </c>
      <c r="C446" t="s">
        <v>969</v>
      </c>
      <c r="D446" t="s">
        <v>2489</v>
      </c>
      <c r="E446" t="s">
        <v>2490</v>
      </c>
      <c r="F446" t="s">
        <v>2491</v>
      </c>
    </row>
    <row r="447" spans="1:6" ht="13.5">
      <c r="A447" s="123">
        <v>446</v>
      </c>
      <c r="B447" t="s">
        <v>1815</v>
      </c>
      <c r="C447" t="s">
        <v>2492</v>
      </c>
      <c r="D447" t="s">
        <v>2493</v>
      </c>
      <c r="E447" t="s">
        <v>2494</v>
      </c>
      <c r="F447" t="s">
        <v>2495</v>
      </c>
    </row>
    <row r="448" spans="1:6" ht="13.5">
      <c r="A448" s="123">
        <v>447</v>
      </c>
      <c r="B448" t="s">
        <v>1816</v>
      </c>
      <c r="C448" t="s">
        <v>973</v>
      </c>
      <c r="D448" t="s">
        <v>2496</v>
      </c>
      <c r="E448" t="s">
        <v>2497</v>
      </c>
      <c r="F448" t="s">
        <v>2498</v>
      </c>
    </row>
    <row r="449" spans="1:6" ht="13.5">
      <c r="A449" s="123">
        <v>448</v>
      </c>
      <c r="B449" t="s">
        <v>1817</v>
      </c>
      <c r="C449" t="s">
        <v>2499</v>
      </c>
      <c r="D449" t="s">
        <v>2500</v>
      </c>
      <c r="E449" t="s">
        <v>2501</v>
      </c>
      <c r="F449" t="s">
        <v>2502</v>
      </c>
    </row>
    <row r="450" spans="1:6" ht="13.5">
      <c r="A450" s="123">
        <v>449</v>
      </c>
      <c r="B450" t="s">
        <v>1818</v>
      </c>
      <c r="C450" t="s">
        <v>2503</v>
      </c>
      <c r="D450" t="s">
        <v>2504</v>
      </c>
      <c r="E450" t="s">
        <v>2505</v>
      </c>
      <c r="F450" t="s">
        <v>2506</v>
      </c>
    </row>
    <row r="451" spans="1:6" ht="13.5">
      <c r="A451" s="123">
        <v>450</v>
      </c>
      <c r="B451" t="s">
        <v>1819</v>
      </c>
      <c r="C451" t="s">
        <v>2507</v>
      </c>
      <c r="D451" t="s">
        <v>2508</v>
      </c>
      <c r="E451" t="s">
        <v>2509</v>
      </c>
      <c r="F451" t="s">
        <v>2510</v>
      </c>
    </row>
    <row r="452" spans="1:6" ht="13.5">
      <c r="A452" s="123">
        <v>451</v>
      </c>
      <c r="B452" t="s">
        <v>1820</v>
      </c>
      <c r="C452" t="s">
        <v>2511</v>
      </c>
      <c r="D452" t="s">
        <v>2512</v>
      </c>
      <c r="E452" t="s">
        <v>2513</v>
      </c>
      <c r="F452" t="s">
        <v>2514</v>
      </c>
    </row>
    <row r="453" spans="1:6" ht="13.5">
      <c r="A453" s="123">
        <v>452</v>
      </c>
      <c r="B453" t="s">
        <v>1821</v>
      </c>
      <c r="C453" t="s">
        <v>977</v>
      </c>
      <c r="D453" t="s">
        <v>2515</v>
      </c>
      <c r="E453" t="s">
        <v>2516</v>
      </c>
      <c r="F453" t="s">
        <v>2517</v>
      </c>
    </row>
    <row r="454" spans="1:6" ht="13.5">
      <c r="A454" s="123">
        <v>453</v>
      </c>
      <c r="B454" t="s">
        <v>1822</v>
      </c>
      <c r="C454" t="s">
        <v>2518</v>
      </c>
      <c r="D454" t="s">
        <v>2519</v>
      </c>
      <c r="E454" t="s">
        <v>2520</v>
      </c>
      <c r="F454" t="s">
        <v>2521</v>
      </c>
    </row>
    <row r="455" spans="1:6" ht="13.5">
      <c r="A455" s="123">
        <v>454</v>
      </c>
      <c r="B455" t="s">
        <v>1609</v>
      </c>
      <c r="C455" t="s">
        <v>2522</v>
      </c>
      <c r="D455" t="s">
        <v>2523</v>
      </c>
      <c r="E455" t="s">
        <v>2524</v>
      </c>
      <c r="F455" t="s">
        <v>2525</v>
      </c>
    </row>
    <row r="456" spans="1:6" ht="13.5">
      <c r="A456" s="123">
        <v>455</v>
      </c>
      <c r="B456" t="s">
        <v>1823</v>
      </c>
      <c r="C456" t="s">
        <v>980</v>
      </c>
      <c r="D456" t="s">
        <v>2526</v>
      </c>
      <c r="E456" t="s">
        <v>2527</v>
      </c>
      <c r="F456" t="s">
        <v>2528</v>
      </c>
    </row>
    <row r="457" spans="1:6" ht="13.5">
      <c r="A457" s="123">
        <v>456</v>
      </c>
      <c r="B457" t="s">
        <v>1824</v>
      </c>
      <c r="C457" t="s">
        <v>983</v>
      </c>
      <c r="D457" t="s">
        <v>2529</v>
      </c>
      <c r="E457" t="s">
        <v>2530</v>
      </c>
      <c r="F457" t="s">
        <v>2531</v>
      </c>
    </row>
    <row r="458" spans="1:6" ht="13.5">
      <c r="A458" s="123">
        <v>457</v>
      </c>
      <c r="B458" t="s">
        <v>1825</v>
      </c>
      <c r="C458" t="s">
        <v>986</v>
      </c>
      <c r="D458" t="s">
        <v>2532</v>
      </c>
      <c r="E458" t="s">
        <v>2533</v>
      </c>
      <c r="F458" t="s">
        <v>2534</v>
      </c>
    </row>
    <row r="459" spans="1:6" ht="13.5">
      <c r="A459" s="123">
        <v>458</v>
      </c>
      <c r="B459" t="s">
        <v>1826</v>
      </c>
      <c r="C459" t="s">
        <v>998</v>
      </c>
      <c r="D459" t="s">
        <v>2535</v>
      </c>
      <c r="E459" t="s">
        <v>2536</v>
      </c>
      <c r="F459" t="s">
        <v>2537</v>
      </c>
    </row>
    <row r="460" spans="1:6" ht="13.5">
      <c r="A460" s="123">
        <v>459</v>
      </c>
      <c r="B460" t="s">
        <v>1773</v>
      </c>
      <c r="C460" t="s">
        <v>2538</v>
      </c>
      <c r="D460" t="s">
        <v>2539</v>
      </c>
      <c r="E460" t="s">
        <v>2540</v>
      </c>
      <c r="F460" t="s">
        <v>2541</v>
      </c>
    </row>
    <row r="461" spans="1:6" ht="13.5">
      <c r="A461" s="123">
        <v>460</v>
      </c>
      <c r="B461" t="s">
        <v>1827</v>
      </c>
      <c r="C461" t="s">
        <v>2542</v>
      </c>
      <c r="D461" t="s">
        <v>2543</v>
      </c>
      <c r="E461" t="s">
        <v>2544</v>
      </c>
      <c r="F461" t="s">
        <v>2545</v>
      </c>
    </row>
    <row r="462" spans="1:6" ht="13.5">
      <c r="A462" s="123">
        <v>461</v>
      </c>
      <c r="B462" t="s">
        <v>1828</v>
      </c>
      <c r="C462" t="s">
        <v>989</v>
      </c>
      <c r="D462" t="s">
        <v>2546</v>
      </c>
      <c r="E462" t="s">
        <v>2547</v>
      </c>
      <c r="F462" t="s">
        <v>2548</v>
      </c>
    </row>
    <row r="463" spans="1:6" ht="13.5">
      <c r="A463" s="123">
        <v>462</v>
      </c>
      <c r="B463" t="s">
        <v>1829</v>
      </c>
      <c r="C463" t="s">
        <v>2549</v>
      </c>
      <c r="D463" t="s">
        <v>2550</v>
      </c>
      <c r="E463" t="s">
        <v>2551</v>
      </c>
      <c r="F463" t="s">
        <v>2552</v>
      </c>
    </row>
    <row r="464" spans="1:6" ht="13.5">
      <c r="A464" s="123">
        <v>463</v>
      </c>
      <c r="B464" t="s">
        <v>1830</v>
      </c>
      <c r="C464" t="s">
        <v>995</v>
      </c>
      <c r="D464" t="s">
        <v>2553</v>
      </c>
      <c r="E464" t="s">
        <v>2554</v>
      </c>
      <c r="F464" t="s">
        <v>2555</v>
      </c>
    </row>
    <row r="465" spans="1:6" ht="13.5">
      <c r="A465" s="123">
        <v>464</v>
      </c>
      <c r="B465" t="s">
        <v>1831</v>
      </c>
      <c r="C465" t="s">
        <v>995</v>
      </c>
      <c r="D465" t="s">
        <v>2556</v>
      </c>
      <c r="E465" t="s">
        <v>2557</v>
      </c>
      <c r="F465" t="s">
        <v>2558</v>
      </c>
    </row>
    <row r="466" spans="1:6" ht="13.5">
      <c r="A466" s="123">
        <v>465</v>
      </c>
      <c r="B466" t="s">
        <v>1832</v>
      </c>
      <c r="C466" t="s">
        <v>2559</v>
      </c>
      <c r="D466" t="s">
        <v>2560</v>
      </c>
      <c r="E466" t="s">
        <v>2561</v>
      </c>
      <c r="F466" t="s">
        <v>2562</v>
      </c>
    </row>
    <row r="467" spans="1:6" ht="13.5">
      <c r="A467" s="123">
        <v>466</v>
      </c>
      <c r="B467" t="s">
        <v>1833</v>
      </c>
      <c r="C467" t="s">
        <v>992</v>
      </c>
      <c r="D467" t="s">
        <v>2563</v>
      </c>
      <c r="E467" t="s">
        <v>2564</v>
      </c>
      <c r="F467" t="s">
        <v>2565</v>
      </c>
    </row>
    <row r="468" spans="1:6" ht="13.5">
      <c r="A468" s="123">
        <v>467</v>
      </c>
      <c r="B468" t="s">
        <v>1834</v>
      </c>
      <c r="C468" t="s">
        <v>2566</v>
      </c>
      <c r="D468" t="s">
        <v>2567</v>
      </c>
      <c r="E468" t="s">
        <v>2568</v>
      </c>
      <c r="F468" t="s">
        <v>2569</v>
      </c>
    </row>
    <row r="469" spans="1:6" ht="13.5">
      <c r="A469" s="123">
        <v>468</v>
      </c>
      <c r="B469" t="s">
        <v>1835</v>
      </c>
      <c r="C469" t="s">
        <v>2570</v>
      </c>
      <c r="D469" t="s">
        <v>2571</v>
      </c>
      <c r="E469" t="s">
        <v>2572</v>
      </c>
      <c r="F469" t="s">
        <v>2573</v>
      </c>
    </row>
    <row r="470" spans="1:6" ht="13.5">
      <c r="A470" s="123">
        <v>469</v>
      </c>
      <c r="B470" t="s">
        <v>1836</v>
      </c>
      <c r="C470" t="s">
        <v>2574</v>
      </c>
      <c r="D470" t="s">
        <v>2575</v>
      </c>
      <c r="E470" t="s">
        <v>2576</v>
      </c>
      <c r="F470" t="s">
        <v>2577</v>
      </c>
    </row>
    <row r="471" spans="1:6" ht="13.5">
      <c r="A471" s="123">
        <v>470</v>
      </c>
      <c r="B471" t="s">
        <v>1837</v>
      </c>
      <c r="C471" t="s">
        <v>2578</v>
      </c>
      <c r="D471" t="s">
        <v>2579</v>
      </c>
      <c r="E471" t="s">
        <v>2580</v>
      </c>
      <c r="F471" t="s">
        <v>2581</v>
      </c>
    </row>
    <row r="472" spans="1:6" ht="13.5">
      <c r="A472" s="123">
        <v>471</v>
      </c>
      <c r="B472" t="s">
        <v>1838</v>
      </c>
      <c r="C472" t="s">
        <v>2582</v>
      </c>
      <c r="D472" t="s">
        <v>2583</v>
      </c>
      <c r="E472" t="s">
        <v>2584</v>
      </c>
      <c r="F472" t="s">
        <v>2585</v>
      </c>
    </row>
    <row r="473" spans="1:6" ht="13.5">
      <c r="A473" s="123">
        <v>472</v>
      </c>
      <c r="B473" t="s">
        <v>1839</v>
      </c>
      <c r="C473" t="s">
        <v>1005</v>
      </c>
      <c r="D473" t="s">
        <v>2586</v>
      </c>
      <c r="E473" t="s">
        <v>2587</v>
      </c>
      <c r="F473" t="s">
        <v>2588</v>
      </c>
    </row>
    <row r="474" spans="1:6" ht="13.5">
      <c r="A474" s="123">
        <v>473</v>
      </c>
      <c r="B474" t="s">
        <v>1840</v>
      </c>
      <c r="C474" t="s">
        <v>2589</v>
      </c>
      <c r="D474" t="s">
        <v>2590</v>
      </c>
      <c r="E474" t="s">
        <v>2591</v>
      </c>
      <c r="F474" t="s">
        <v>2592</v>
      </c>
    </row>
    <row r="475" spans="1:6" ht="13.5">
      <c r="A475" s="123">
        <v>474</v>
      </c>
      <c r="B475" t="s">
        <v>1841</v>
      </c>
      <c r="C475" t="s">
        <v>1027</v>
      </c>
      <c r="D475" t="s">
        <v>2593</v>
      </c>
      <c r="E475" t="s">
        <v>2594</v>
      </c>
      <c r="F475" t="s">
        <v>2595</v>
      </c>
    </row>
    <row r="476" spans="1:6" ht="13.5">
      <c r="A476" s="123">
        <v>475</v>
      </c>
      <c r="B476" t="s">
        <v>1842</v>
      </c>
      <c r="C476" t="s">
        <v>2596</v>
      </c>
      <c r="D476" t="s">
        <v>2597</v>
      </c>
      <c r="E476" t="s">
        <v>2598</v>
      </c>
      <c r="F476" t="s">
        <v>2599</v>
      </c>
    </row>
    <row r="477" spans="1:6" ht="13.5">
      <c r="A477" s="123">
        <v>476</v>
      </c>
      <c r="B477" t="s">
        <v>1843</v>
      </c>
      <c r="C477" t="s">
        <v>2600</v>
      </c>
      <c r="D477" t="s">
        <v>2601</v>
      </c>
      <c r="E477" t="s">
        <v>2602</v>
      </c>
      <c r="F477" t="s">
        <v>2603</v>
      </c>
    </row>
    <row r="478" spans="1:6" ht="13.5">
      <c r="A478" s="123">
        <v>477</v>
      </c>
      <c r="B478" t="s">
        <v>1844</v>
      </c>
      <c r="C478" t="s">
        <v>1031</v>
      </c>
      <c r="D478" t="s">
        <v>2604</v>
      </c>
      <c r="E478" t="s">
        <v>2605</v>
      </c>
      <c r="F478" t="s">
        <v>2606</v>
      </c>
    </row>
    <row r="479" spans="1:6" ht="13.5">
      <c r="A479" s="123">
        <v>478</v>
      </c>
      <c r="B479" t="s">
        <v>1845</v>
      </c>
      <c r="C479" t="s">
        <v>2607</v>
      </c>
      <c r="D479" t="s">
        <v>2608</v>
      </c>
      <c r="E479" t="s">
        <v>2609</v>
      </c>
      <c r="F479" t="s">
        <v>2610</v>
      </c>
    </row>
    <row r="480" spans="1:6" ht="13.5">
      <c r="A480" s="123">
        <v>479</v>
      </c>
      <c r="B480" t="s">
        <v>1846</v>
      </c>
      <c r="C480" t="s">
        <v>2611</v>
      </c>
      <c r="D480" t="s">
        <v>2612</v>
      </c>
      <c r="E480" t="s">
        <v>2613</v>
      </c>
      <c r="F480" t="s">
        <v>2614</v>
      </c>
    </row>
    <row r="481" spans="1:6" ht="13.5">
      <c r="A481" s="123">
        <v>480</v>
      </c>
      <c r="B481" t="s">
        <v>1847</v>
      </c>
      <c r="C481" t="s">
        <v>2615</v>
      </c>
      <c r="D481" t="s">
        <v>2616</v>
      </c>
      <c r="E481" t="s">
        <v>2617</v>
      </c>
      <c r="F481" t="s">
        <v>2618</v>
      </c>
    </row>
    <row r="482" spans="1:6" ht="13.5">
      <c r="A482" s="123">
        <v>481</v>
      </c>
      <c r="B482" t="s">
        <v>1848</v>
      </c>
      <c r="C482" t="s">
        <v>2619</v>
      </c>
      <c r="D482" t="s">
        <v>2620</v>
      </c>
      <c r="E482" t="s">
        <v>2621</v>
      </c>
      <c r="F482" t="s">
        <v>2622</v>
      </c>
    </row>
    <row r="483" spans="1:6" ht="13.5">
      <c r="A483" s="123">
        <v>482</v>
      </c>
      <c r="B483" t="s">
        <v>1849</v>
      </c>
      <c r="C483" t="s">
        <v>2623</v>
      </c>
      <c r="D483" t="s">
        <v>2624</v>
      </c>
      <c r="E483" t="s">
        <v>2625</v>
      </c>
      <c r="F483" t="s">
        <v>2625</v>
      </c>
    </row>
    <row r="484" spans="1:6" ht="13.5">
      <c r="A484" s="123">
        <v>483</v>
      </c>
      <c r="B484" t="s">
        <v>1850</v>
      </c>
      <c r="C484" t="s">
        <v>2626</v>
      </c>
      <c r="D484" t="s">
        <v>2627</v>
      </c>
      <c r="E484" t="s">
        <v>2628</v>
      </c>
      <c r="F484" t="s">
        <v>2629</v>
      </c>
    </row>
    <row r="485" spans="1:6" ht="13.5">
      <c r="A485" s="123">
        <v>484</v>
      </c>
      <c r="B485" t="s">
        <v>1851</v>
      </c>
      <c r="C485" t="s">
        <v>2630</v>
      </c>
      <c r="D485" t="s">
        <v>2631</v>
      </c>
      <c r="E485" t="s">
        <v>2632</v>
      </c>
      <c r="F485" t="s">
        <v>2633</v>
      </c>
    </row>
    <row r="486" spans="1:6" ht="13.5">
      <c r="A486" s="123">
        <v>485</v>
      </c>
      <c r="B486" t="s">
        <v>1852</v>
      </c>
      <c r="C486" t="s">
        <v>2634</v>
      </c>
      <c r="D486" t="s">
        <v>2635</v>
      </c>
      <c r="E486" t="s">
        <v>2636</v>
      </c>
      <c r="F486" t="s">
        <v>2637</v>
      </c>
    </row>
    <row r="487" spans="1:6" ht="13.5">
      <c r="A487" s="123">
        <v>486</v>
      </c>
      <c r="B487" t="s">
        <v>1853</v>
      </c>
      <c r="C487" t="s">
        <v>2638</v>
      </c>
      <c r="D487" t="s">
        <v>2639</v>
      </c>
      <c r="E487" t="s">
        <v>2640</v>
      </c>
      <c r="F487" t="s">
        <v>2641</v>
      </c>
    </row>
    <row r="488" spans="1:6" ht="13.5">
      <c r="A488" s="123">
        <v>487</v>
      </c>
      <c r="B488" t="s">
        <v>1722</v>
      </c>
      <c r="C488" t="s">
        <v>2642</v>
      </c>
      <c r="D488" t="s">
        <v>2643</v>
      </c>
      <c r="E488" t="s">
        <v>2644</v>
      </c>
      <c r="F488" t="s">
        <v>2645</v>
      </c>
    </row>
    <row r="489" spans="1:6" ht="13.5">
      <c r="A489" s="123">
        <v>488</v>
      </c>
      <c r="B489" t="s">
        <v>1854</v>
      </c>
      <c r="C489" t="s">
        <v>2646</v>
      </c>
      <c r="D489" t="s">
        <v>2647</v>
      </c>
      <c r="E489" t="s">
        <v>2648</v>
      </c>
      <c r="F489" t="s">
        <v>2649</v>
      </c>
    </row>
    <row r="490" spans="1:6" ht="13.5">
      <c r="A490" s="123">
        <v>489</v>
      </c>
      <c r="B490" t="s">
        <v>1855</v>
      </c>
      <c r="C490" t="s">
        <v>2650</v>
      </c>
      <c r="D490" t="s">
        <v>2651</v>
      </c>
      <c r="E490" t="s">
        <v>2652</v>
      </c>
      <c r="F490" t="s">
        <v>2653</v>
      </c>
    </row>
    <row r="491" spans="1:6" ht="13.5">
      <c r="A491" s="123">
        <v>490</v>
      </c>
      <c r="B491" t="s">
        <v>1856</v>
      </c>
      <c r="C491" t="s">
        <v>2654</v>
      </c>
      <c r="D491" t="s">
        <v>2655</v>
      </c>
      <c r="E491" t="s">
        <v>2656</v>
      </c>
      <c r="F491" t="s">
        <v>2657</v>
      </c>
    </row>
    <row r="492" spans="1:6" ht="13.5">
      <c r="A492" s="123">
        <v>491</v>
      </c>
      <c r="B492" t="s">
        <v>1857</v>
      </c>
      <c r="C492" t="s">
        <v>2658</v>
      </c>
      <c r="D492" t="s">
        <v>2659</v>
      </c>
      <c r="E492" t="s">
        <v>2660</v>
      </c>
      <c r="F492" t="s">
        <v>2661</v>
      </c>
    </row>
    <row r="493" spans="1:6" ht="13.5">
      <c r="A493" s="123">
        <v>492</v>
      </c>
      <c r="B493" t="s">
        <v>1858</v>
      </c>
      <c r="C493" t="s">
        <v>2662</v>
      </c>
      <c r="D493" t="s">
        <v>2663</v>
      </c>
      <c r="E493" t="s">
        <v>2664</v>
      </c>
      <c r="F493" t="s">
        <v>2665</v>
      </c>
    </row>
    <row r="494" spans="1:6" ht="13.5">
      <c r="A494" s="123">
        <v>493</v>
      </c>
      <c r="B494" t="s">
        <v>1577</v>
      </c>
      <c r="C494" t="s">
        <v>2666</v>
      </c>
      <c r="D494" t="s">
        <v>2667</v>
      </c>
      <c r="E494" t="s">
        <v>2668</v>
      </c>
      <c r="F494" t="s">
        <v>2669</v>
      </c>
    </row>
    <row r="495" spans="1:6" ht="13.5">
      <c r="A495" s="123">
        <v>494</v>
      </c>
      <c r="B495" t="s">
        <v>1859</v>
      </c>
      <c r="C495" t="s">
        <v>1031</v>
      </c>
      <c r="D495" t="s">
        <v>1032</v>
      </c>
      <c r="E495" t="s">
        <v>1033</v>
      </c>
      <c r="F495" t="s">
        <v>1034</v>
      </c>
    </row>
    <row r="496" spans="1:6" ht="13.5">
      <c r="A496" s="123">
        <v>495</v>
      </c>
      <c r="B496" t="s">
        <v>1860</v>
      </c>
      <c r="C496" t="s">
        <v>2759</v>
      </c>
      <c r="D496" t="s">
        <v>2760</v>
      </c>
      <c r="E496" t="s">
        <v>2761</v>
      </c>
      <c r="F496" t="s">
        <v>2762</v>
      </c>
    </row>
    <row r="497" spans="1:5" ht="13.5">
      <c r="A497" s="123">
        <v>496</v>
      </c>
      <c r="B497" t="s">
        <v>281</v>
      </c>
      <c r="C497" t="s">
        <v>1146</v>
      </c>
      <c r="D497" t="s">
        <v>1147</v>
      </c>
      <c r="E497" t="s">
        <v>1148</v>
      </c>
    </row>
    <row r="498" spans="1:6" ht="13.5">
      <c r="A498" s="123">
        <v>497</v>
      </c>
      <c r="B498" t="s">
        <v>1861</v>
      </c>
      <c r="C498" t="s">
        <v>2763</v>
      </c>
      <c r="D498" t="s">
        <v>2764</v>
      </c>
      <c r="E498" t="s">
        <v>2765</v>
      </c>
      <c r="F498" t="s">
        <v>2766</v>
      </c>
    </row>
    <row r="499" spans="1:6" ht="13.5">
      <c r="A499" s="123">
        <v>498</v>
      </c>
      <c r="B499" t="s">
        <v>1862</v>
      </c>
      <c r="C499" t="s">
        <v>2767</v>
      </c>
      <c r="D499" t="s">
        <v>2768</v>
      </c>
      <c r="E499" t="s">
        <v>2769</v>
      </c>
      <c r="F499" t="s">
        <v>2770</v>
      </c>
    </row>
    <row r="500" spans="1:6" ht="13.5">
      <c r="A500" s="123">
        <v>499</v>
      </c>
      <c r="B500" t="s">
        <v>1863</v>
      </c>
      <c r="C500" t="s">
        <v>1153</v>
      </c>
      <c r="D500" t="s">
        <v>2771</v>
      </c>
      <c r="E500" t="s">
        <v>2772</v>
      </c>
      <c r="F500" t="s">
        <v>2773</v>
      </c>
    </row>
    <row r="501" spans="1:6" ht="13.5">
      <c r="A501" s="123">
        <v>500</v>
      </c>
      <c r="B501" t="s">
        <v>1864</v>
      </c>
      <c r="C501" t="s">
        <v>1158</v>
      </c>
      <c r="D501" t="s">
        <v>2774</v>
      </c>
      <c r="E501" t="s">
        <v>2775</v>
      </c>
      <c r="F501" t="s">
        <v>2776</v>
      </c>
    </row>
    <row r="502" spans="1:6" ht="13.5">
      <c r="A502" s="123">
        <v>501</v>
      </c>
      <c r="B502" t="s">
        <v>1865</v>
      </c>
      <c r="C502" t="s">
        <v>2777</v>
      </c>
      <c r="D502" t="s">
        <v>2778</v>
      </c>
      <c r="E502" t="s">
        <v>2779</v>
      </c>
      <c r="F502" t="s">
        <v>2780</v>
      </c>
    </row>
    <row r="503" spans="1:6" ht="13.5">
      <c r="A503" s="123">
        <v>502</v>
      </c>
      <c r="B503" t="s">
        <v>1866</v>
      </c>
      <c r="C503" t="s">
        <v>1157</v>
      </c>
      <c r="D503" t="s">
        <v>2781</v>
      </c>
      <c r="E503" t="s">
        <v>2782</v>
      </c>
      <c r="F503" t="s">
        <v>2783</v>
      </c>
    </row>
    <row r="504" spans="1:6" ht="13.5">
      <c r="A504" s="123">
        <v>503</v>
      </c>
      <c r="B504" t="s">
        <v>1867</v>
      </c>
      <c r="C504" t="s">
        <v>2784</v>
      </c>
      <c r="D504" t="s">
        <v>2785</v>
      </c>
      <c r="E504" t="s">
        <v>2786</v>
      </c>
      <c r="F504" t="s">
        <v>2787</v>
      </c>
    </row>
    <row r="505" spans="1:6" ht="13.5">
      <c r="A505" s="123">
        <v>504</v>
      </c>
      <c r="B505" t="s">
        <v>1833</v>
      </c>
      <c r="C505" t="s">
        <v>1159</v>
      </c>
      <c r="D505" t="s">
        <v>2788</v>
      </c>
      <c r="E505" t="s">
        <v>2789</v>
      </c>
      <c r="F505" t="s">
        <v>2790</v>
      </c>
    </row>
    <row r="506" spans="1:6" ht="13.5">
      <c r="A506" s="123">
        <v>505</v>
      </c>
      <c r="B506" t="s">
        <v>1868</v>
      </c>
      <c r="C506" t="s">
        <v>1160</v>
      </c>
      <c r="D506" t="s">
        <v>2791</v>
      </c>
      <c r="E506" t="s">
        <v>2792</v>
      </c>
      <c r="F506" t="s">
        <v>2792</v>
      </c>
    </row>
    <row r="507" spans="1:6" ht="13.5">
      <c r="A507" s="123">
        <v>506</v>
      </c>
      <c r="B507" t="s">
        <v>1869</v>
      </c>
      <c r="C507" t="s">
        <v>2793</v>
      </c>
      <c r="D507" t="s">
        <v>2794</v>
      </c>
      <c r="E507" t="s">
        <v>2795</v>
      </c>
      <c r="F507" t="s">
        <v>2796</v>
      </c>
    </row>
    <row r="508" spans="1:6" ht="13.5">
      <c r="A508" s="123">
        <v>507</v>
      </c>
      <c r="B508" t="s">
        <v>1870</v>
      </c>
      <c r="C508" t="s">
        <v>2797</v>
      </c>
      <c r="D508" t="s">
        <v>2798</v>
      </c>
      <c r="E508" t="s">
        <v>2799</v>
      </c>
      <c r="F508" t="s">
        <v>2800</v>
      </c>
    </row>
    <row r="509" spans="1:6" ht="13.5">
      <c r="A509" s="123">
        <v>508</v>
      </c>
      <c r="B509" t="s">
        <v>1871</v>
      </c>
      <c r="C509" t="s">
        <v>2801</v>
      </c>
      <c r="D509" t="s">
        <v>2802</v>
      </c>
      <c r="E509" t="s">
        <v>2803</v>
      </c>
      <c r="F509" t="s">
        <v>2804</v>
      </c>
    </row>
    <row r="510" spans="1:6" ht="13.5">
      <c r="A510" s="123">
        <v>509</v>
      </c>
      <c r="B510" t="s">
        <v>1872</v>
      </c>
      <c r="C510" t="s">
        <v>2805</v>
      </c>
      <c r="D510" t="s">
        <v>2806</v>
      </c>
      <c r="E510" t="s">
        <v>2807</v>
      </c>
      <c r="F510" t="s">
        <v>2808</v>
      </c>
    </row>
    <row r="511" spans="1:6" ht="13.5">
      <c r="A511" s="123">
        <v>510</v>
      </c>
      <c r="B511" t="s">
        <v>1722</v>
      </c>
      <c r="C511" t="s">
        <v>1164</v>
      </c>
      <c r="D511" t="s">
        <v>2809</v>
      </c>
      <c r="E511" t="s">
        <v>2810</v>
      </c>
      <c r="F511" t="s">
        <v>2811</v>
      </c>
    </row>
    <row r="512" spans="1:6" ht="13.5">
      <c r="A512" s="123">
        <v>511</v>
      </c>
      <c r="B512" t="s">
        <v>1873</v>
      </c>
      <c r="C512" t="s">
        <v>2812</v>
      </c>
      <c r="D512" t="s">
        <v>2813</v>
      </c>
      <c r="E512" t="s">
        <v>2814</v>
      </c>
      <c r="F512" t="s">
        <v>2815</v>
      </c>
    </row>
    <row r="513" spans="1:6" ht="13.5">
      <c r="A513" s="123">
        <v>512</v>
      </c>
      <c r="B513" t="s">
        <v>1874</v>
      </c>
      <c r="C513" t="s">
        <v>1165</v>
      </c>
      <c r="D513" t="s">
        <v>2816</v>
      </c>
      <c r="E513" t="s">
        <v>2817</v>
      </c>
      <c r="F513" t="s">
        <v>2818</v>
      </c>
    </row>
    <row r="514" spans="1:6" ht="13.5">
      <c r="A514" s="123">
        <v>513</v>
      </c>
      <c r="B514" t="s">
        <v>1875</v>
      </c>
      <c r="C514" t="s">
        <v>2819</v>
      </c>
      <c r="D514" t="s">
        <v>2820</v>
      </c>
      <c r="E514" t="s">
        <v>2821</v>
      </c>
      <c r="F514" t="s">
        <v>2822</v>
      </c>
    </row>
    <row r="515" spans="1:6" ht="13.5">
      <c r="A515" s="123">
        <v>514</v>
      </c>
      <c r="B515" t="s">
        <v>1876</v>
      </c>
      <c r="C515" t="s">
        <v>1167</v>
      </c>
      <c r="D515" t="s">
        <v>2823</v>
      </c>
      <c r="E515" t="s">
        <v>2824</v>
      </c>
      <c r="F515" t="s">
        <v>2825</v>
      </c>
    </row>
    <row r="516" spans="1:6" ht="13.5">
      <c r="A516" s="123">
        <v>515</v>
      </c>
      <c r="B516" t="s">
        <v>1877</v>
      </c>
      <c r="C516" t="s">
        <v>2826</v>
      </c>
      <c r="D516" t="s">
        <v>2827</v>
      </c>
      <c r="E516" t="s">
        <v>2828</v>
      </c>
      <c r="F516" t="s">
        <v>2829</v>
      </c>
    </row>
    <row r="517" spans="1:6" ht="13.5">
      <c r="A517" s="123">
        <v>516</v>
      </c>
      <c r="B517" t="s">
        <v>1878</v>
      </c>
      <c r="C517" t="s">
        <v>2826</v>
      </c>
      <c r="D517" t="s">
        <v>2830</v>
      </c>
      <c r="E517" t="s">
        <v>2831</v>
      </c>
      <c r="F517" t="s">
        <v>2832</v>
      </c>
    </row>
    <row r="518" spans="1:6" ht="13.5">
      <c r="A518" s="123">
        <v>517</v>
      </c>
      <c r="B518" t="s">
        <v>1879</v>
      </c>
      <c r="C518" t="s">
        <v>2833</v>
      </c>
      <c r="D518" t="s">
        <v>2834</v>
      </c>
      <c r="E518" t="s">
        <v>2835</v>
      </c>
      <c r="F518" t="s">
        <v>2836</v>
      </c>
    </row>
    <row r="519" spans="1:6" ht="13.5">
      <c r="A519" s="123">
        <v>518</v>
      </c>
      <c r="B519" t="s">
        <v>1880</v>
      </c>
      <c r="C519" t="s">
        <v>2837</v>
      </c>
      <c r="D519" t="s">
        <v>2838</v>
      </c>
      <c r="E519" t="s">
        <v>2839</v>
      </c>
      <c r="F519" t="s">
        <v>2840</v>
      </c>
    </row>
    <row r="520" spans="1:6" ht="13.5">
      <c r="A520" s="123">
        <v>519</v>
      </c>
      <c r="B520" t="s">
        <v>1881</v>
      </c>
      <c r="C520" t="s">
        <v>2841</v>
      </c>
      <c r="D520" t="s">
        <v>2842</v>
      </c>
      <c r="E520" t="s">
        <v>2843</v>
      </c>
      <c r="F520" t="s">
        <v>2844</v>
      </c>
    </row>
    <row r="521" spans="1:6" ht="13.5">
      <c r="A521" s="123">
        <v>520</v>
      </c>
      <c r="B521" t="s">
        <v>1882</v>
      </c>
      <c r="C521" t="s">
        <v>2845</v>
      </c>
      <c r="D521" t="s">
        <v>2846</v>
      </c>
      <c r="E521" t="s">
        <v>2847</v>
      </c>
      <c r="F521" t="s">
        <v>2848</v>
      </c>
    </row>
    <row r="522" spans="1:6" ht="13.5">
      <c r="A522" s="123">
        <v>521</v>
      </c>
      <c r="B522" t="s">
        <v>1883</v>
      </c>
      <c r="C522" t="s">
        <v>2849</v>
      </c>
      <c r="D522" t="s">
        <v>2850</v>
      </c>
      <c r="E522" t="s">
        <v>2851</v>
      </c>
      <c r="F522" t="s">
        <v>2852</v>
      </c>
    </row>
    <row r="523" spans="1:6" ht="13.5">
      <c r="A523" s="123">
        <v>522</v>
      </c>
      <c r="B523" t="s">
        <v>1815</v>
      </c>
      <c r="C523" t="s">
        <v>2853</v>
      </c>
      <c r="D523" t="s">
        <v>2854</v>
      </c>
      <c r="E523" t="s">
        <v>2855</v>
      </c>
      <c r="F523" t="s">
        <v>2856</v>
      </c>
    </row>
    <row r="524" spans="1:6" ht="13.5">
      <c r="A524" s="123">
        <v>523</v>
      </c>
      <c r="B524" t="s">
        <v>1884</v>
      </c>
      <c r="C524" t="s">
        <v>2857</v>
      </c>
      <c r="D524" t="s">
        <v>2858</v>
      </c>
      <c r="E524" t="s">
        <v>2859</v>
      </c>
      <c r="F524" t="s">
        <v>2860</v>
      </c>
    </row>
    <row r="525" spans="1:6" ht="13.5">
      <c r="A525" s="123">
        <v>524</v>
      </c>
      <c r="B525" t="s">
        <v>1885</v>
      </c>
      <c r="C525" t="s">
        <v>2861</v>
      </c>
      <c r="D525" t="s">
        <v>2862</v>
      </c>
      <c r="E525" t="s">
        <v>2863</v>
      </c>
      <c r="F525" t="s">
        <v>2864</v>
      </c>
    </row>
    <row r="526" spans="1:6" ht="13.5">
      <c r="A526" s="123">
        <v>525</v>
      </c>
      <c r="B526" t="s">
        <v>1886</v>
      </c>
      <c r="C526" t="s">
        <v>1181</v>
      </c>
      <c r="D526" t="s">
        <v>2865</v>
      </c>
      <c r="E526" t="s">
        <v>2866</v>
      </c>
      <c r="F526" t="s">
        <v>2867</v>
      </c>
    </row>
    <row r="527" spans="1:6" ht="13.5">
      <c r="A527" s="123">
        <v>526</v>
      </c>
      <c r="B527" t="s">
        <v>1887</v>
      </c>
      <c r="C527" t="s">
        <v>2868</v>
      </c>
      <c r="D527" t="s">
        <v>2869</v>
      </c>
      <c r="E527" t="s">
        <v>2870</v>
      </c>
      <c r="F527" t="s">
        <v>2871</v>
      </c>
    </row>
    <row r="528" spans="1:6" ht="13.5">
      <c r="A528" s="123">
        <v>527</v>
      </c>
      <c r="B528" t="s">
        <v>1888</v>
      </c>
      <c r="C528" t="s">
        <v>1193</v>
      </c>
      <c r="D528" t="s">
        <v>2872</v>
      </c>
      <c r="E528" t="s">
        <v>2873</v>
      </c>
      <c r="F528" t="s">
        <v>2874</v>
      </c>
    </row>
    <row r="529" spans="1:6" ht="13.5">
      <c r="A529" s="123">
        <v>528</v>
      </c>
      <c r="B529" t="s">
        <v>1889</v>
      </c>
      <c r="C529" t="s">
        <v>1193</v>
      </c>
      <c r="D529" t="s">
        <v>2875</v>
      </c>
      <c r="E529" t="s">
        <v>2876</v>
      </c>
      <c r="F529" t="s">
        <v>2877</v>
      </c>
    </row>
    <row r="530" spans="1:6" ht="13.5">
      <c r="A530" s="123">
        <v>529</v>
      </c>
      <c r="B530" t="s">
        <v>1890</v>
      </c>
      <c r="C530" t="s">
        <v>2878</v>
      </c>
      <c r="D530" t="s">
        <v>2879</v>
      </c>
      <c r="E530" t="s">
        <v>2880</v>
      </c>
      <c r="F530" t="s">
        <v>2881</v>
      </c>
    </row>
    <row r="531" spans="1:6" ht="13.5">
      <c r="A531" s="123">
        <v>530</v>
      </c>
      <c r="B531" t="s">
        <v>1891</v>
      </c>
      <c r="C531" t="s">
        <v>2882</v>
      </c>
      <c r="D531" t="s">
        <v>2883</v>
      </c>
      <c r="E531" t="s">
        <v>2884</v>
      </c>
      <c r="F531" t="s">
        <v>2885</v>
      </c>
    </row>
    <row r="532" spans="1:6" ht="13.5">
      <c r="A532" s="123">
        <v>531</v>
      </c>
      <c r="B532" t="s">
        <v>1892</v>
      </c>
      <c r="C532" t="s">
        <v>2882</v>
      </c>
      <c r="D532" t="s">
        <v>2886</v>
      </c>
      <c r="E532" t="s">
        <v>2887</v>
      </c>
      <c r="F532" t="s">
        <v>2888</v>
      </c>
    </row>
    <row r="533" spans="1:6" ht="13.5">
      <c r="A533" s="123">
        <v>532</v>
      </c>
      <c r="B533" t="s">
        <v>1893</v>
      </c>
      <c r="C533" t="s">
        <v>2889</v>
      </c>
      <c r="D533" t="s">
        <v>2890</v>
      </c>
      <c r="E533" t="s">
        <v>2891</v>
      </c>
      <c r="F533" t="s">
        <v>2892</v>
      </c>
    </row>
    <row r="534" spans="1:6" ht="13.5">
      <c r="A534" s="123">
        <v>533</v>
      </c>
      <c r="B534" t="s">
        <v>1894</v>
      </c>
      <c r="C534" t="s">
        <v>1201</v>
      </c>
      <c r="D534" t="s">
        <v>2893</v>
      </c>
      <c r="E534" t="s">
        <v>2894</v>
      </c>
      <c r="F534" t="s">
        <v>2895</v>
      </c>
    </row>
    <row r="535" spans="1:6" ht="13.5">
      <c r="A535" s="123">
        <v>534</v>
      </c>
      <c r="B535" t="s">
        <v>1755</v>
      </c>
      <c r="C535" t="s">
        <v>2896</v>
      </c>
      <c r="D535" t="s">
        <v>2897</v>
      </c>
      <c r="E535" t="s">
        <v>2898</v>
      </c>
      <c r="F535" t="s">
        <v>2899</v>
      </c>
    </row>
    <row r="536" spans="1:6" ht="13.5">
      <c r="A536" s="123">
        <v>535</v>
      </c>
      <c r="B536" t="s">
        <v>1895</v>
      </c>
      <c r="C536" t="s">
        <v>1205</v>
      </c>
      <c r="D536" t="s">
        <v>2900</v>
      </c>
      <c r="E536" t="s">
        <v>2901</v>
      </c>
      <c r="F536" t="s">
        <v>2902</v>
      </c>
    </row>
    <row r="537" spans="1:6" ht="13.5">
      <c r="A537" s="123">
        <v>536</v>
      </c>
      <c r="B537" t="s">
        <v>1896</v>
      </c>
      <c r="C537" t="s">
        <v>2903</v>
      </c>
      <c r="D537" t="s">
        <v>2904</v>
      </c>
      <c r="E537" t="s">
        <v>2905</v>
      </c>
      <c r="F537" t="s">
        <v>2906</v>
      </c>
    </row>
    <row r="538" spans="1:6" ht="13.5">
      <c r="A538" s="123">
        <v>537</v>
      </c>
      <c r="B538" t="s">
        <v>1897</v>
      </c>
      <c r="C538" t="s">
        <v>2907</v>
      </c>
      <c r="D538" t="s">
        <v>2908</v>
      </c>
      <c r="E538" t="s">
        <v>2909</v>
      </c>
      <c r="F538" t="s">
        <v>2909</v>
      </c>
    </row>
    <row r="539" spans="1:6" ht="13.5">
      <c r="A539" s="123">
        <v>538</v>
      </c>
      <c r="B539" t="s">
        <v>1898</v>
      </c>
      <c r="C539" t="s">
        <v>1209</v>
      </c>
      <c r="D539" t="s">
        <v>2910</v>
      </c>
      <c r="E539" t="s">
        <v>2911</v>
      </c>
      <c r="F539" t="s">
        <v>2911</v>
      </c>
    </row>
    <row r="540" spans="1:6" ht="13.5">
      <c r="A540" s="123">
        <v>539</v>
      </c>
      <c r="B540" t="s">
        <v>1899</v>
      </c>
      <c r="C540" t="s">
        <v>2907</v>
      </c>
      <c r="D540" t="s">
        <v>2912</v>
      </c>
      <c r="E540" t="s">
        <v>2913</v>
      </c>
      <c r="F540" t="s">
        <v>2913</v>
      </c>
    </row>
    <row r="541" spans="1:6" ht="13.5">
      <c r="A541" s="123">
        <v>540</v>
      </c>
      <c r="B541" t="s">
        <v>1812</v>
      </c>
      <c r="C541" t="s">
        <v>1211</v>
      </c>
      <c r="D541" t="s">
        <v>2914</v>
      </c>
      <c r="E541" t="s">
        <v>2915</v>
      </c>
      <c r="F541" t="s">
        <v>2916</v>
      </c>
    </row>
    <row r="542" spans="1:6" ht="13.5">
      <c r="A542" s="123">
        <v>541</v>
      </c>
      <c r="B542" t="s">
        <v>1900</v>
      </c>
      <c r="C542" t="s">
        <v>2917</v>
      </c>
      <c r="D542" t="s">
        <v>2918</v>
      </c>
      <c r="E542" t="s">
        <v>2919</v>
      </c>
      <c r="F542" t="s">
        <v>2920</v>
      </c>
    </row>
    <row r="543" spans="1:6" ht="13.5">
      <c r="A543" s="123">
        <v>542</v>
      </c>
      <c r="B543" t="s">
        <v>1901</v>
      </c>
      <c r="C543" t="s">
        <v>2921</v>
      </c>
      <c r="D543" t="s">
        <v>2922</v>
      </c>
      <c r="E543" t="s">
        <v>2923</v>
      </c>
      <c r="F543" t="s">
        <v>2924</v>
      </c>
    </row>
    <row r="544" spans="1:6" ht="27">
      <c r="A544" s="123">
        <v>543</v>
      </c>
      <c r="B544" s="127" t="s">
        <v>1902</v>
      </c>
      <c r="C544" t="s">
        <v>1215</v>
      </c>
      <c r="D544" t="s">
        <v>2925</v>
      </c>
      <c r="E544" t="s">
        <v>2926</v>
      </c>
      <c r="F544" t="s">
        <v>2927</v>
      </c>
    </row>
    <row r="545" spans="1:6" ht="27">
      <c r="A545" s="123">
        <v>544</v>
      </c>
      <c r="B545" s="127" t="s">
        <v>1903</v>
      </c>
      <c r="C545" t="s">
        <v>2928</v>
      </c>
      <c r="D545" t="s">
        <v>2929</v>
      </c>
      <c r="E545" t="s">
        <v>2930</v>
      </c>
      <c r="F545" t="s">
        <v>2930</v>
      </c>
    </row>
    <row r="546" spans="1:6" ht="13.5">
      <c r="A546" s="123">
        <v>545</v>
      </c>
      <c r="B546" t="s">
        <v>1904</v>
      </c>
      <c r="C546" t="s">
        <v>2931</v>
      </c>
      <c r="D546" t="s">
        <v>2932</v>
      </c>
      <c r="E546" t="s">
        <v>2933</v>
      </c>
      <c r="F546" t="s">
        <v>2934</v>
      </c>
    </row>
    <row r="547" spans="1:6" ht="13.5">
      <c r="A547" s="123">
        <v>546</v>
      </c>
      <c r="B547" t="s">
        <v>1905</v>
      </c>
      <c r="C547" t="s">
        <v>1189</v>
      </c>
      <c r="D547" t="s">
        <v>2935</v>
      </c>
      <c r="E547" t="s">
        <v>2936</v>
      </c>
      <c r="F547" t="s">
        <v>2937</v>
      </c>
    </row>
    <row r="548" spans="1:6" ht="13.5">
      <c r="A548" s="123">
        <v>547</v>
      </c>
      <c r="B548" t="s">
        <v>1906</v>
      </c>
      <c r="C548" t="s">
        <v>2938</v>
      </c>
      <c r="D548" t="s">
        <v>2939</v>
      </c>
      <c r="E548" t="s">
        <v>2940</v>
      </c>
      <c r="F548" t="s">
        <v>2941</v>
      </c>
    </row>
    <row r="549" spans="1:6" ht="13.5">
      <c r="A549" s="123">
        <v>548</v>
      </c>
      <c r="B549" t="s">
        <v>1907</v>
      </c>
      <c r="C549" t="s">
        <v>2942</v>
      </c>
      <c r="D549" t="s">
        <v>2943</v>
      </c>
      <c r="E549" t="s">
        <v>2944</v>
      </c>
      <c r="F549" t="s">
        <v>2944</v>
      </c>
    </row>
    <row r="550" spans="1:6" ht="13.5">
      <c r="A550" s="123">
        <v>549</v>
      </c>
      <c r="B550" t="s">
        <v>1908</v>
      </c>
      <c r="C550" t="s">
        <v>1190</v>
      </c>
      <c r="D550" t="s">
        <v>2945</v>
      </c>
      <c r="E550" t="s">
        <v>2946</v>
      </c>
      <c r="F550" t="s">
        <v>2947</v>
      </c>
    </row>
    <row r="551" spans="1:6" ht="13.5">
      <c r="A551" s="123">
        <v>550</v>
      </c>
      <c r="B551" t="s">
        <v>1909</v>
      </c>
      <c r="C551" t="s">
        <v>1191</v>
      </c>
      <c r="D551" t="s">
        <v>2948</v>
      </c>
      <c r="E551" t="s">
        <v>2949</v>
      </c>
      <c r="F551" t="s">
        <v>2950</v>
      </c>
    </row>
    <row r="552" spans="1:6" ht="13.5">
      <c r="A552" s="123">
        <v>551</v>
      </c>
      <c r="B552" t="s">
        <v>1910</v>
      </c>
      <c r="C552" t="s">
        <v>1192</v>
      </c>
      <c r="D552" t="s">
        <v>2951</v>
      </c>
      <c r="E552" t="s">
        <v>2952</v>
      </c>
      <c r="F552" t="s">
        <v>2953</v>
      </c>
    </row>
    <row r="553" spans="1:6" ht="13.5">
      <c r="A553" s="123">
        <v>552</v>
      </c>
      <c r="B553" t="s">
        <v>1911</v>
      </c>
      <c r="C553" t="s">
        <v>2954</v>
      </c>
      <c r="D553" t="s">
        <v>2955</v>
      </c>
      <c r="E553" t="s">
        <v>2956</v>
      </c>
      <c r="F553" t="s">
        <v>2957</v>
      </c>
    </row>
    <row r="554" spans="1:6" ht="13.5">
      <c r="A554" s="123">
        <v>553</v>
      </c>
      <c r="B554" t="s">
        <v>1912</v>
      </c>
      <c r="C554" t="s">
        <v>1267</v>
      </c>
      <c r="D554" t="s">
        <v>2958</v>
      </c>
      <c r="E554" t="s">
        <v>2959</v>
      </c>
      <c r="F554" t="s">
        <v>2960</v>
      </c>
    </row>
    <row r="555" spans="1:6" ht="13.5">
      <c r="A555" s="123">
        <v>554</v>
      </c>
      <c r="B555" t="s">
        <v>1906</v>
      </c>
      <c r="C555" t="s">
        <v>2961</v>
      </c>
      <c r="D555" t="s">
        <v>2962</v>
      </c>
      <c r="E555" t="s">
        <v>2963</v>
      </c>
      <c r="F555" t="s">
        <v>2964</v>
      </c>
    </row>
    <row r="556" spans="1:6" ht="13.5">
      <c r="A556" s="123">
        <v>555</v>
      </c>
      <c r="B556" t="s">
        <v>1913</v>
      </c>
      <c r="C556" t="s">
        <v>1263</v>
      </c>
      <c r="D556" t="s">
        <v>2965</v>
      </c>
      <c r="E556" t="s">
        <v>2966</v>
      </c>
      <c r="F556" t="s">
        <v>2967</v>
      </c>
    </row>
    <row r="557" spans="1:6" ht="13.5">
      <c r="A557" s="123">
        <v>556</v>
      </c>
      <c r="B557" t="s">
        <v>1914</v>
      </c>
      <c r="C557" t="s">
        <v>1263</v>
      </c>
      <c r="D557" t="s">
        <v>2968</v>
      </c>
      <c r="E557" t="s">
        <v>2969</v>
      </c>
      <c r="F557" t="s">
        <v>2970</v>
      </c>
    </row>
    <row r="558" spans="1:6" ht="13.5">
      <c r="A558" s="123">
        <v>557</v>
      </c>
      <c r="B558" t="s">
        <v>1915</v>
      </c>
      <c r="C558" t="s">
        <v>1263</v>
      </c>
      <c r="D558" t="s">
        <v>2971</v>
      </c>
      <c r="E558" t="s">
        <v>2972</v>
      </c>
      <c r="F558" t="s">
        <v>2972</v>
      </c>
    </row>
    <row r="559" spans="1:6" ht="13.5">
      <c r="A559" s="123">
        <v>558</v>
      </c>
      <c r="B559" t="s">
        <v>1916</v>
      </c>
      <c r="C559" t="s">
        <v>1270</v>
      </c>
      <c r="D559" t="s">
        <v>1271</v>
      </c>
      <c r="E559" t="s">
        <v>2973</v>
      </c>
      <c r="F559" t="s">
        <v>1272</v>
      </c>
    </row>
    <row r="560" spans="1:6" ht="13.5">
      <c r="A560" s="123">
        <v>559</v>
      </c>
      <c r="B560" t="s">
        <v>1917</v>
      </c>
      <c r="C560" t="s">
        <v>1273</v>
      </c>
      <c r="D560" t="s">
        <v>2974</v>
      </c>
      <c r="E560" t="s">
        <v>2975</v>
      </c>
      <c r="F560" t="s">
        <v>2976</v>
      </c>
    </row>
    <row r="561" spans="1:6" ht="13.5">
      <c r="A561" s="123">
        <v>560</v>
      </c>
      <c r="B561" t="s">
        <v>1918</v>
      </c>
      <c r="C561" t="s">
        <v>1276</v>
      </c>
      <c r="D561" t="s">
        <v>2977</v>
      </c>
      <c r="E561" t="s">
        <v>2978</v>
      </c>
      <c r="F561" t="s">
        <v>2979</v>
      </c>
    </row>
    <row r="562" spans="1:6" ht="13.5">
      <c r="A562" s="123">
        <v>561</v>
      </c>
      <c r="B562" t="s">
        <v>1919</v>
      </c>
      <c r="C562" t="s">
        <v>1276</v>
      </c>
      <c r="D562" t="s">
        <v>2980</v>
      </c>
      <c r="E562" t="s">
        <v>2981</v>
      </c>
      <c r="F562" t="s">
        <v>2982</v>
      </c>
    </row>
    <row r="563" spans="1:6" ht="13.5">
      <c r="A563" s="123">
        <v>562</v>
      </c>
      <c r="B563" t="s">
        <v>1920</v>
      </c>
      <c r="C563" t="s">
        <v>1279</v>
      </c>
      <c r="D563" t="s">
        <v>2983</v>
      </c>
      <c r="E563" t="s">
        <v>2984</v>
      </c>
      <c r="F563" t="s">
        <v>2985</v>
      </c>
    </row>
    <row r="564" spans="1:6" ht="13.5">
      <c r="A564" s="123">
        <v>563</v>
      </c>
      <c r="B564" t="s">
        <v>1921</v>
      </c>
      <c r="C564" t="s">
        <v>1280</v>
      </c>
      <c r="D564" t="s">
        <v>2986</v>
      </c>
      <c r="E564" t="s">
        <v>2987</v>
      </c>
      <c r="F564" t="s">
        <v>2988</v>
      </c>
    </row>
    <row r="565" spans="1:6" ht="13.5">
      <c r="A565" s="123">
        <v>564</v>
      </c>
      <c r="B565" t="s">
        <v>1922</v>
      </c>
      <c r="C565" t="s">
        <v>1280</v>
      </c>
      <c r="D565" t="s">
        <v>2989</v>
      </c>
      <c r="E565" t="s">
        <v>2990</v>
      </c>
      <c r="F565" t="s">
        <v>2991</v>
      </c>
    </row>
    <row r="566" spans="1:6" ht="13.5">
      <c r="A566" s="123">
        <v>565</v>
      </c>
      <c r="B566" t="s">
        <v>1923</v>
      </c>
      <c r="C566" t="s">
        <v>1284</v>
      </c>
      <c r="D566" t="s">
        <v>2992</v>
      </c>
      <c r="E566" t="s">
        <v>2993</v>
      </c>
      <c r="F566" t="s">
        <v>2994</v>
      </c>
    </row>
    <row r="567" spans="1:6" ht="13.5">
      <c r="A567" s="123">
        <v>566</v>
      </c>
      <c r="B567" t="s">
        <v>1924</v>
      </c>
      <c r="C567" t="s">
        <v>2995</v>
      </c>
      <c r="D567" t="s">
        <v>2996</v>
      </c>
      <c r="E567" t="s">
        <v>2997</v>
      </c>
      <c r="F567" t="s">
        <v>2998</v>
      </c>
    </row>
    <row r="568" spans="1:6" ht="13.5">
      <c r="A568" s="123">
        <v>567</v>
      </c>
      <c r="B568" t="s">
        <v>1750</v>
      </c>
      <c r="C568" t="s">
        <v>1287</v>
      </c>
      <c r="D568" t="s">
        <v>2999</v>
      </c>
      <c r="E568" t="s">
        <v>3000</v>
      </c>
      <c r="F568" t="s">
        <v>3001</v>
      </c>
    </row>
    <row r="569" spans="1:6" ht="13.5">
      <c r="A569" s="123">
        <v>568</v>
      </c>
      <c r="B569" t="s">
        <v>1925</v>
      </c>
      <c r="C569" t="s">
        <v>2961</v>
      </c>
      <c r="D569" t="s">
        <v>3002</v>
      </c>
      <c r="E569" t="s">
        <v>3003</v>
      </c>
      <c r="F569" t="s">
        <v>3004</v>
      </c>
    </row>
    <row r="570" spans="1:6" ht="13.5">
      <c r="A570" s="123">
        <v>569</v>
      </c>
      <c r="B570" t="s">
        <v>1926</v>
      </c>
      <c r="C570" t="s">
        <v>3005</v>
      </c>
      <c r="D570" t="s">
        <v>3006</v>
      </c>
      <c r="E570" t="s">
        <v>3007</v>
      </c>
      <c r="F570" t="s">
        <v>3008</v>
      </c>
    </row>
    <row r="571" spans="1:6" ht="13.5">
      <c r="A571" s="123">
        <v>570</v>
      </c>
      <c r="B571" t="s">
        <v>1927</v>
      </c>
      <c r="C571" t="s">
        <v>3009</v>
      </c>
      <c r="D571" t="s">
        <v>3010</v>
      </c>
      <c r="E571" t="s">
        <v>3011</v>
      </c>
      <c r="F571" t="s">
        <v>3012</v>
      </c>
    </row>
    <row r="572" spans="1:6" ht="13.5">
      <c r="A572" s="123">
        <v>571</v>
      </c>
      <c r="B572" t="s">
        <v>1928</v>
      </c>
      <c r="C572" t="s">
        <v>1227</v>
      </c>
      <c r="D572" t="s">
        <v>3013</v>
      </c>
      <c r="E572" t="s">
        <v>3014</v>
      </c>
      <c r="F572" t="s">
        <v>3014</v>
      </c>
    </row>
    <row r="573" spans="1:6" ht="13.5">
      <c r="A573" s="123">
        <v>572</v>
      </c>
      <c r="B573" t="s">
        <v>1929</v>
      </c>
      <c r="C573" t="s">
        <v>1223</v>
      </c>
      <c r="D573" t="s">
        <v>3015</v>
      </c>
      <c r="E573" t="s">
        <v>3016</v>
      </c>
      <c r="F573" t="s">
        <v>3017</v>
      </c>
    </row>
    <row r="574" spans="1:6" ht="13.5">
      <c r="A574" s="123">
        <v>573</v>
      </c>
      <c r="B574" t="s">
        <v>1930</v>
      </c>
      <c r="C574" t="s">
        <v>3018</v>
      </c>
      <c r="D574" t="s">
        <v>3019</v>
      </c>
      <c r="E574" t="s">
        <v>3020</v>
      </c>
      <c r="F574" t="s">
        <v>3020</v>
      </c>
    </row>
    <row r="575" spans="1:6" ht="13.5">
      <c r="A575" s="123">
        <v>574</v>
      </c>
      <c r="B575" t="s">
        <v>1931</v>
      </c>
      <c r="C575" t="s">
        <v>3018</v>
      </c>
      <c r="D575" t="s">
        <v>3021</v>
      </c>
      <c r="E575" t="s">
        <v>3022</v>
      </c>
      <c r="F575" t="s">
        <v>3023</v>
      </c>
    </row>
    <row r="576" spans="1:6" ht="13.5">
      <c r="A576" s="123">
        <v>575</v>
      </c>
      <c r="B576" t="s">
        <v>1932</v>
      </c>
      <c r="C576" t="s">
        <v>3024</v>
      </c>
      <c r="D576" t="s">
        <v>3025</v>
      </c>
      <c r="E576" t="s">
        <v>3026</v>
      </c>
      <c r="F576" t="s">
        <v>3026</v>
      </c>
    </row>
    <row r="577" spans="1:6" ht="13.5">
      <c r="A577" s="123">
        <v>576</v>
      </c>
      <c r="B577" t="s">
        <v>1933</v>
      </c>
      <c r="C577" t="s">
        <v>3027</v>
      </c>
      <c r="D577" t="s">
        <v>3028</v>
      </c>
      <c r="E577" t="s">
        <v>3029</v>
      </c>
      <c r="F577" t="s">
        <v>3030</v>
      </c>
    </row>
    <row r="578" spans="1:6" ht="13.5">
      <c r="A578" s="123">
        <v>577</v>
      </c>
      <c r="B578" t="s">
        <v>1934</v>
      </c>
      <c r="C578" t="s">
        <v>3031</v>
      </c>
      <c r="D578" t="s">
        <v>3032</v>
      </c>
      <c r="E578" t="s">
        <v>3033</v>
      </c>
      <c r="F578" t="s">
        <v>3033</v>
      </c>
    </row>
    <row r="579" spans="1:6" ht="13.5">
      <c r="A579" s="123">
        <v>578</v>
      </c>
      <c r="B579" t="s">
        <v>1935</v>
      </c>
      <c r="C579" t="s">
        <v>1222</v>
      </c>
      <c r="D579" t="s">
        <v>3034</v>
      </c>
      <c r="E579" t="s">
        <v>3035</v>
      </c>
      <c r="F579" t="s">
        <v>3036</v>
      </c>
    </row>
    <row r="580" spans="1:6" ht="13.5">
      <c r="A580" s="123">
        <v>579</v>
      </c>
      <c r="B580" t="s">
        <v>1936</v>
      </c>
      <c r="C580" t="s">
        <v>3037</v>
      </c>
      <c r="D580" t="s">
        <v>3038</v>
      </c>
      <c r="E580" t="s">
        <v>3039</v>
      </c>
      <c r="F580" t="s">
        <v>3040</v>
      </c>
    </row>
    <row r="581" spans="1:6" ht="13.5">
      <c r="A581" s="123">
        <v>580</v>
      </c>
      <c r="B581" t="s">
        <v>1937</v>
      </c>
      <c r="C581" t="s">
        <v>1231</v>
      </c>
      <c r="D581" t="s">
        <v>3041</v>
      </c>
      <c r="E581" t="s">
        <v>3042</v>
      </c>
      <c r="F581" t="s">
        <v>3043</v>
      </c>
    </row>
    <row r="582" spans="1:6" ht="13.5">
      <c r="A582" s="123">
        <v>581</v>
      </c>
      <c r="B582" t="s">
        <v>1938</v>
      </c>
      <c r="C582" t="s">
        <v>3044</v>
      </c>
      <c r="D582" t="s">
        <v>3045</v>
      </c>
      <c r="E582" t="s">
        <v>3046</v>
      </c>
      <c r="F582" t="s">
        <v>3046</v>
      </c>
    </row>
    <row r="583" spans="1:6" ht="13.5">
      <c r="A583" s="123">
        <v>582</v>
      </c>
      <c r="B583" t="s">
        <v>1939</v>
      </c>
      <c r="C583" t="s">
        <v>3047</v>
      </c>
      <c r="D583" t="s">
        <v>3048</v>
      </c>
      <c r="E583" t="s">
        <v>3049</v>
      </c>
      <c r="F583" t="s">
        <v>3049</v>
      </c>
    </row>
    <row r="584" spans="1:6" ht="13.5">
      <c r="A584" s="123">
        <v>583</v>
      </c>
      <c r="B584" t="s">
        <v>1940</v>
      </c>
      <c r="C584" t="s">
        <v>3050</v>
      </c>
      <c r="D584" t="s">
        <v>3051</v>
      </c>
      <c r="E584" t="s">
        <v>3052</v>
      </c>
      <c r="F584" t="s">
        <v>3052</v>
      </c>
    </row>
    <row r="585" spans="1:6" ht="13.5">
      <c r="A585" s="123">
        <v>584</v>
      </c>
      <c r="B585" t="s">
        <v>1941</v>
      </c>
      <c r="C585" t="s">
        <v>1235</v>
      </c>
      <c r="D585" t="s">
        <v>3053</v>
      </c>
      <c r="E585" t="s">
        <v>3054</v>
      </c>
      <c r="F585" t="s">
        <v>3055</v>
      </c>
    </row>
    <row r="586" spans="1:6" ht="13.5">
      <c r="A586" s="123">
        <v>585</v>
      </c>
      <c r="B586" t="s">
        <v>1942</v>
      </c>
      <c r="C586" t="s">
        <v>1231</v>
      </c>
      <c r="D586" t="s">
        <v>3056</v>
      </c>
      <c r="E586" t="s">
        <v>3057</v>
      </c>
      <c r="F586" t="s">
        <v>3057</v>
      </c>
    </row>
    <row r="587" spans="1:6" ht="13.5">
      <c r="A587" s="123">
        <v>586</v>
      </c>
      <c r="B587" t="s">
        <v>1877</v>
      </c>
      <c r="C587" t="s">
        <v>3058</v>
      </c>
      <c r="D587" t="s">
        <v>3059</v>
      </c>
      <c r="E587" t="s">
        <v>3060</v>
      </c>
      <c r="F587" t="s">
        <v>3061</v>
      </c>
    </row>
    <row r="588" spans="1:6" ht="13.5">
      <c r="A588" s="123">
        <v>587</v>
      </c>
      <c r="B588" t="s">
        <v>1943</v>
      </c>
      <c r="C588" t="s">
        <v>3062</v>
      </c>
      <c r="D588" t="s">
        <v>3063</v>
      </c>
      <c r="E588" t="s">
        <v>3064</v>
      </c>
      <c r="F588" t="s">
        <v>3065</v>
      </c>
    </row>
    <row r="589" spans="1:6" ht="13.5">
      <c r="A589" s="123">
        <v>588</v>
      </c>
      <c r="B589" t="s">
        <v>1944</v>
      </c>
      <c r="C589" t="s">
        <v>3066</v>
      </c>
      <c r="D589" t="s">
        <v>3067</v>
      </c>
      <c r="E589" t="s">
        <v>3068</v>
      </c>
      <c r="F589" t="s">
        <v>3069</v>
      </c>
    </row>
    <row r="590" spans="1:6" ht="13.5">
      <c r="A590" s="123">
        <v>589</v>
      </c>
      <c r="B590" t="s">
        <v>1945</v>
      </c>
      <c r="C590" t="s">
        <v>3070</v>
      </c>
      <c r="D590" t="s">
        <v>3071</v>
      </c>
      <c r="E590" t="s">
        <v>3072</v>
      </c>
      <c r="F590" t="s">
        <v>3073</v>
      </c>
    </row>
    <row r="591" spans="1:6" ht="13.5">
      <c r="A591" s="123">
        <v>590</v>
      </c>
      <c r="B591" t="s">
        <v>1946</v>
      </c>
      <c r="C591" t="s">
        <v>3074</v>
      </c>
      <c r="D591" t="s">
        <v>3075</v>
      </c>
      <c r="E591" t="s">
        <v>3076</v>
      </c>
      <c r="F591" t="s">
        <v>3077</v>
      </c>
    </row>
    <row r="592" spans="1:6" ht="13.5">
      <c r="A592" s="123">
        <v>591</v>
      </c>
      <c r="B592" t="s">
        <v>1947</v>
      </c>
      <c r="C592" t="s">
        <v>1245</v>
      </c>
      <c r="D592" t="s">
        <v>3078</v>
      </c>
      <c r="E592" t="s">
        <v>3079</v>
      </c>
      <c r="F592" t="s">
        <v>3080</v>
      </c>
    </row>
    <row r="593" spans="1:6" ht="13.5">
      <c r="A593" s="123">
        <v>592</v>
      </c>
      <c r="B593" t="s">
        <v>1948</v>
      </c>
      <c r="C593" t="s">
        <v>3081</v>
      </c>
      <c r="D593" t="s">
        <v>3082</v>
      </c>
      <c r="E593" t="s">
        <v>3083</v>
      </c>
      <c r="F593" t="s">
        <v>3084</v>
      </c>
    </row>
    <row r="594" spans="1:6" ht="13.5">
      <c r="A594" s="123">
        <v>593</v>
      </c>
      <c r="B594" t="s">
        <v>1949</v>
      </c>
      <c r="C594" t="s">
        <v>3085</v>
      </c>
      <c r="D594" t="s">
        <v>3086</v>
      </c>
      <c r="E594" t="s">
        <v>3087</v>
      </c>
      <c r="F594" t="s">
        <v>3087</v>
      </c>
    </row>
    <row r="595" spans="1:6" ht="13.5">
      <c r="A595" s="123">
        <v>594</v>
      </c>
      <c r="B595" t="s">
        <v>1950</v>
      </c>
      <c r="C595" t="s">
        <v>3088</v>
      </c>
      <c r="D595" t="s">
        <v>3089</v>
      </c>
      <c r="E595" t="s">
        <v>3090</v>
      </c>
      <c r="F595" t="s">
        <v>3091</v>
      </c>
    </row>
    <row r="596" spans="1:6" ht="13.5">
      <c r="A596" s="123">
        <v>595</v>
      </c>
      <c r="B596" t="s">
        <v>1951</v>
      </c>
      <c r="C596" t="s">
        <v>3092</v>
      </c>
      <c r="D596" t="s">
        <v>3093</v>
      </c>
      <c r="E596" t="s">
        <v>3094</v>
      </c>
      <c r="F596" t="s">
        <v>3095</v>
      </c>
    </row>
    <row r="597" spans="1:6" ht="13.5">
      <c r="A597" s="123">
        <v>596</v>
      </c>
      <c r="B597" t="s">
        <v>1952</v>
      </c>
      <c r="C597" t="s">
        <v>3096</v>
      </c>
      <c r="D597" t="s">
        <v>3097</v>
      </c>
      <c r="E597" t="s">
        <v>3098</v>
      </c>
      <c r="F597" t="s">
        <v>3099</v>
      </c>
    </row>
    <row r="598" spans="1:6" ht="13.5">
      <c r="A598" s="123">
        <v>597</v>
      </c>
      <c r="B598" t="s">
        <v>1953</v>
      </c>
      <c r="C598" t="s">
        <v>3100</v>
      </c>
      <c r="D598" t="s">
        <v>3101</v>
      </c>
      <c r="E598" t="s">
        <v>3102</v>
      </c>
      <c r="F598" t="s">
        <v>3103</v>
      </c>
    </row>
    <row r="599" spans="1:6" ht="13.5">
      <c r="A599" s="123">
        <v>598</v>
      </c>
      <c r="B599" t="s">
        <v>1954</v>
      </c>
      <c r="C599" t="s">
        <v>3104</v>
      </c>
      <c r="D599" t="s">
        <v>3105</v>
      </c>
      <c r="E599" t="s">
        <v>3106</v>
      </c>
      <c r="F599" t="s">
        <v>0</v>
      </c>
    </row>
    <row r="600" spans="1:6" ht="13.5">
      <c r="A600" s="123">
        <v>599</v>
      </c>
      <c r="B600" t="s">
        <v>1955</v>
      </c>
      <c r="C600" t="s">
        <v>1</v>
      </c>
      <c r="D600" t="s">
        <v>2</v>
      </c>
      <c r="E600" t="s">
        <v>3</v>
      </c>
      <c r="F600" t="s">
        <v>4</v>
      </c>
    </row>
    <row r="601" spans="1:6" ht="13.5">
      <c r="A601" s="123">
        <v>600</v>
      </c>
      <c r="B601" t="s">
        <v>1956</v>
      </c>
      <c r="C601" t="s">
        <v>5</v>
      </c>
      <c r="D601" t="s">
        <v>6</v>
      </c>
      <c r="E601" t="s">
        <v>7</v>
      </c>
      <c r="F601" t="s">
        <v>7</v>
      </c>
    </row>
    <row r="602" spans="1:6" ht="13.5">
      <c r="A602" s="123">
        <v>601</v>
      </c>
      <c r="B602" t="s">
        <v>1957</v>
      </c>
      <c r="C602" t="s">
        <v>8</v>
      </c>
      <c r="D602" t="s">
        <v>9</v>
      </c>
      <c r="E602" t="s">
        <v>10</v>
      </c>
      <c r="F602" t="s">
        <v>11</v>
      </c>
    </row>
    <row r="603" spans="1:6" ht="13.5">
      <c r="A603" s="123">
        <v>602</v>
      </c>
      <c r="B603" t="s">
        <v>1958</v>
      </c>
      <c r="C603" t="s">
        <v>1256</v>
      </c>
      <c r="D603" t="s">
        <v>12</v>
      </c>
      <c r="E603" t="s">
        <v>13</v>
      </c>
      <c r="F603" t="s">
        <v>14</v>
      </c>
    </row>
    <row r="604" spans="1:6" ht="13.5">
      <c r="A604" s="123">
        <v>603</v>
      </c>
      <c r="B604" t="s">
        <v>331</v>
      </c>
      <c r="C604" t="s">
        <v>15</v>
      </c>
      <c r="D604" t="s">
        <v>16</v>
      </c>
      <c r="E604" t="s">
        <v>17</v>
      </c>
      <c r="F604" t="s">
        <v>18</v>
      </c>
    </row>
    <row r="605" spans="1:6" ht="13.5">
      <c r="A605" s="123">
        <v>604</v>
      </c>
      <c r="B605" t="s">
        <v>1959</v>
      </c>
      <c r="C605" t="s">
        <v>19</v>
      </c>
      <c r="D605" t="s">
        <v>20</v>
      </c>
      <c r="E605" t="s">
        <v>21</v>
      </c>
      <c r="F605" t="s">
        <v>22</v>
      </c>
    </row>
    <row r="606" spans="1:6" ht="13.5">
      <c r="A606" s="123">
        <v>605</v>
      </c>
      <c r="B606" t="s">
        <v>1960</v>
      </c>
      <c r="C606" t="s">
        <v>1259</v>
      </c>
      <c r="D606" t="s">
        <v>23</v>
      </c>
      <c r="E606" t="s">
        <v>24</v>
      </c>
      <c r="F606" t="s">
        <v>25</v>
      </c>
    </row>
    <row r="607" spans="1:6" ht="13.5">
      <c r="A607" s="123">
        <v>606</v>
      </c>
      <c r="B607" t="s">
        <v>1961</v>
      </c>
      <c r="C607" t="s">
        <v>26</v>
      </c>
      <c r="D607" t="s">
        <v>27</v>
      </c>
      <c r="E607" t="s">
        <v>28</v>
      </c>
      <c r="F607" t="s">
        <v>28</v>
      </c>
    </row>
    <row r="608" spans="1:6" ht="13.5">
      <c r="A608" s="123">
        <v>607</v>
      </c>
      <c r="B608" t="s">
        <v>1962</v>
      </c>
      <c r="C608" t="s">
        <v>29</v>
      </c>
      <c r="D608" t="s">
        <v>30</v>
      </c>
      <c r="E608" t="s">
        <v>31</v>
      </c>
      <c r="F608" t="s">
        <v>32</v>
      </c>
    </row>
    <row r="609" spans="1:6" ht="13.5">
      <c r="A609" s="123">
        <v>608</v>
      </c>
      <c r="B609" t="s">
        <v>1963</v>
      </c>
      <c r="C609" t="s">
        <v>33</v>
      </c>
      <c r="D609" t="s">
        <v>34</v>
      </c>
      <c r="E609" t="s">
        <v>35</v>
      </c>
      <c r="F609" t="s">
        <v>36</v>
      </c>
    </row>
    <row r="610" spans="1:6" ht="13.5">
      <c r="A610" s="123">
        <v>609</v>
      </c>
      <c r="B610" t="s">
        <v>1964</v>
      </c>
      <c r="C610" t="s">
        <v>1223</v>
      </c>
      <c r="D610" t="s">
        <v>37</v>
      </c>
      <c r="E610" t="s">
        <v>38</v>
      </c>
      <c r="F610" t="s">
        <v>39</v>
      </c>
    </row>
    <row r="611" spans="1:6" ht="13.5">
      <c r="A611" s="123">
        <v>610</v>
      </c>
      <c r="B611" t="s">
        <v>1965</v>
      </c>
      <c r="C611" t="s">
        <v>40</v>
      </c>
      <c r="D611" t="s">
        <v>41</v>
      </c>
      <c r="E611" t="s">
        <v>42</v>
      </c>
      <c r="F611" t="s">
        <v>43</v>
      </c>
    </row>
    <row r="612" spans="1:6" ht="13.5">
      <c r="A612" s="123">
        <v>611</v>
      </c>
      <c r="B612" t="s">
        <v>1966</v>
      </c>
      <c r="C612" t="s">
        <v>44</v>
      </c>
      <c r="D612" t="s">
        <v>45</v>
      </c>
      <c r="E612" t="s">
        <v>46</v>
      </c>
      <c r="F612" t="s">
        <v>47</v>
      </c>
    </row>
    <row r="613" spans="1:6" ht="13.5">
      <c r="A613" s="123">
        <v>612</v>
      </c>
      <c r="B613" t="s">
        <v>1967</v>
      </c>
      <c r="C613" t="s">
        <v>1250</v>
      </c>
      <c r="D613" t="s">
        <v>48</v>
      </c>
      <c r="E613" t="s">
        <v>49</v>
      </c>
      <c r="F613" t="s">
        <v>49</v>
      </c>
    </row>
    <row r="614" spans="1:6" ht="13.5">
      <c r="A614" s="123">
        <v>613</v>
      </c>
      <c r="B614" t="s">
        <v>1968</v>
      </c>
      <c r="C614" t="s">
        <v>50</v>
      </c>
      <c r="D614" t="s">
        <v>51</v>
      </c>
      <c r="E614" t="s">
        <v>52</v>
      </c>
      <c r="F614" t="s">
        <v>53</v>
      </c>
    </row>
    <row r="615" spans="1:6" ht="13.5">
      <c r="A615" s="123">
        <v>614</v>
      </c>
      <c r="B615" t="s">
        <v>1969</v>
      </c>
      <c r="C615" t="s">
        <v>1288</v>
      </c>
      <c r="D615" t="s">
        <v>54</v>
      </c>
      <c r="E615" t="s">
        <v>55</v>
      </c>
      <c r="F615" t="s">
        <v>56</v>
      </c>
    </row>
    <row r="616" spans="1:6" ht="13.5">
      <c r="A616" s="123">
        <v>615</v>
      </c>
      <c r="B616" t="s">
        <v>1970</v>
      </c>
      <c r="C616" t="s">
        <v>1292</v>
      </c>
      <c r="D616" t="s">
        <v>57</v>
      </c>
      <c r="E616" t="s">
        <v>58</v>
      </c>
      <c r="F616" t="s">
        <v>59</v>
      </c>
    </row>
    <row r="617" spans="1:6" ht="13.5">
      <c r="A617" s="123">
        <v>616</v>
      </c>
      <c r="B617" t="s">
        <v>1971</v>
      </c>
      <c r="C617" t="s">
        <v>60</v>
      </c>
      <c r="D617" t="s">
        <v>61</v>
      </c>
      <c r="E617" t="s">
        <v>62</v>
      </c>
      <c r="F617" t="s">
        <v>63</v>
      </c>
    </row>
    <row r="618" spans="1:6" ht="13.5">
      <c r="A618" s="123">
        <v>617</v>
      </c>
      <c r="B618" t="s">
        <v>1972</v>
      </c>
      <c r="C618" t="s">
        <v>1296</v>
      </c>
      <c r="D618" t="s">
        <v>1297</v>
      </c>
      <c r="E618" t="s">
        <v>64</v>
      </c>
      <c r="F618" t="s">
        <v>65</v>
      </c>
    </row>
    <row r="619" spans="2:4" ht="13.5">
      <c r="B619"/>
      <c r="C619"/>
      <c r="D619"/>
    </row>
    <row r="620" spans="2:4" ht="13.5">
      <c r="B620"/>
      <c r="C620"/>
      <c r="D620"/>
    </row>
    <row r="621" spans="2:4" ht="13.5">
      <c r="B621"/>
      <c r="C621"/>
      <c r="D621"/>
    </row>
    <row r="622" spans="2:4" ht="13.5">
      <c r="B622"/>
      <c r="C622"/>
      <c r="D622"/>
    </row>
    <row r="623" spans="2:4" ht="13.5">
      <c r="B623"/>
      <c r="C623"/>
      <c r="D623"/>
    </row>
    <row r="624" spans="2:4" ht="13.5">
      <c r="B624"/>
      <c r="C624"/>
      <c r="D624"/>
    </row>
    <row r="625" spans="2:4" ht="13.5">
      <c r="B625"/>
      <c r="C625"/>
      <c r="D625"/>
    </row>
    <row r="626" spans="2:4" ht="13.5">
      <c r="B626"/>
      <c r="C626"/>
      <c r="D626"/>
    </row>
    <row r="627" spans="2:4" ht="13.5">
      <c r="B627"/>
      <c r="C627"/>
      <c r="D627"/>
    </row>
    <row r="628" spans="2:4" ht="13.5">
      <c r="B628"/>
      <c r="C628"/>
      <c r="D628"/>
    </row>
    <row r="629" spans="2:4" ht="13.5">
      <c r="B629"/>
      <c r="C629"/>
      <c r="D629"/>
    </row>
    <row r="630" spans="2:4" ht="13.5">
      <c r="B630"/>
      <c r="C630"/>
      <c r="D630"/>
    </row>
    <row r="631" spans="2:4" ht="13.5">
      <c r="B631"/>
      <c r="C631"/>
      <c r="D631"/>
    </row>
    <row r="632" spans="2:4" ht="13.5">
      <c r="B632"/>
      <c r="C632"/>
      <c r="D632"/>
    </row>
    <row r="633" spans="2:4" ht="13.5">
      <c r="B633"/>
      <c r="C633"/>
      <c r="D633"/>
    </row>
    <row r="634" spans="2:4" ht="13.5">
      <c r="B634"/>
      <c r="C634"/>
      <c r="D634"/>
    </row>
    <row r="635" spans="2:4" ht="13.5">
      <c r="B635"/>
      <c r="C635"/>
      <c r="D635"/>
    </row>
    <row r="636" spans="2:4" ht="13.5">
      <c r="B636"/>
      <c r="C636"/>
      <c r="D636"/>
    </row>
    <row r="637" spans="2:4" ht="13.5">
      <c r="B637"/>
      <c r="C637"/>
      <c r="D637"/>
    </row>
    <row r="638" spans="2:4" ht="13.5">
      <c r="B638"/>
      <c r="C638"/>
      <c r="D638"/>
    </row>
    <row r="639" spans="2:4" ht="13.5">
      <c r="B639"/>
      <c r="C639"/>
      <c r="D639"/>
    </row>
    <row r="640" spans="2:4" ht="13.5">
      <c r="B640"/>
      <c r="C640"/>
      <c r="D640"/>
    </row>
    <row r="641" spans="2:4" ht="13.5">
      <c r="B641"/>
      <c r="C641"/>
      <c r="D641"/>
    </row>
    <row r="642" spans="2:4" ht="13.5">
      <c r="B642"/>
      <c r="C642"/>
      <c r="D642"/>
    </row>
    <row r="643" spans="2:4" ht="13.5">
      <c r="B643"/>
      <c r="C643"/>
      <c r="D643"/>
    </row>
    <row r="644" spans="2:4" ht="13.5">
      <c r="B644"/>
      <c r="C644"/>
      <c r="D644"/>
    </row>
    <row r="645" spans="2:4" ht="13.5">
      <c r="B645"/>
      <c r="C645"/>
      <c r="D645"/>
    </row>
    <row r="646" spans="2:4" ht="13.5">
      <c r="B646"/>
      <c r="C646"/>
      <c r="D646"/>
    </row>
    <row r="647" spans="2:4" ht="13.5">
      <c r="B647"/>
      <c r="C647"/>
      <c r="D647"/>
    </row>
    <row r="648" spans="2:4" ht="13.5">
      <c r="B648"/>
      <c r="C648"/>
      <c r="D648"/>
    </row>
    <row r="649" spans="2:4" ht="13.5">
      <c r="B649"/>
      <c r="C649"/>
      <c r="D649"/>
    </row>
    <row r="650" spans="2:4" ht="13.5">
      <c r="B650"/>
      <c r="C650"/>
      <c r="D650"/>
    </row>
    <row r="651" spans="2:4" ht="13.5">
      <c r="B651"/>
      <c r="C651"/>
      <c r="D651"/>
    </row>
    <row r="652" spans="2:4" ht="13.5">
      <c r="B652"/>
      <c r="C652"/>
      <c r="D652"/>
    </row>
    <row r="653" spans="2:4" ht="13.5">
      <c r="B653"/>
      <c r="C653"/>
      <c r="D653"/>
    </row>
    <row r="654" spans="2:4" ht="13.5">
      <c r="B654"/>
      <c r="C654"/>
      <c r="D654"/>
    </row>
    <row r="655" spans="2:4" ht="13.5">
      <c r="B655"/>
      <c r="C655"/>
      <c r="D655"/>
    </row>
    <row r="656" spans="2:4" ht="13.5">
      <c r="B656"/>
      <c r="C656"/>
      <c r="D656"/>
    </row>
    <row r="657" spans="2:4" ht="13.5">
      <c r="B657"/>
      <c r="C657"/>
      <c r="D657"/>
    </row>
    <row r="658" spans="2:4" ht="13.5">
      <c r="B658"/>
      <c r="C658"/>
      <c r="D658"/>
    </row>
    <row r="659" spans="2:4" ht="13.5">
      <c r="B659"/>
      <c r="C659"/>
      <c r="D659"/>
    </row>
    <row r="660" spans="2:4" ht="13.5">
      <c r="B660"/>
      <c r="C660"/>
      <c r="D660"/>
    </row>
    <row r="661" spans="2:4" ht="13.5">
      <c r="B661"/>
      <c r="C661"/>
      <c r="D661"/>
    </row>
    <row r="662" spans="2:4" ht="13.5">
      <c r="B662"/>
      <c r="C662"/>
      <c r="D662"/>
    </row>
    <row r="663" spans="2:4" ht="13.5">
      <c r="B663"/>
      <c r="C663"/>
      <c r="D663"/>
    </row>
    <row r="664" spans="2:4" ht="13.5">
      <c r="B664"/>
      <c r="C664"/>
      <c r="D664"/>
    </row>
    <row r="665" spans="2:4" ht="13.5">
      <c r="B665"/>
      <c r="C665"/>
      <c r="D665"/>
    </row>
    <row r="666" spans="2:4" ht="13.5">
      <c r="B666"/>
      <c r="C666"/>
      <c r="D666"/>
    </row>
    <row r="667" spans="2:4" ht="13.5">
      <c r="B667"/>
      <c r="C667"/>
      <c r="D667"/>
    </row>
    <row r="668" spans="2:4" ht="13.5">
      <c r="B668"/>
      <c r="C668"/>
      <c r="D668"/>
    </row>
    <row r="669" spans="2:4" ht="13.5">
      <c r="B669"/>
      <c r="C669"/>
      <c r="D669"/>
    </row>
    <row r="670" spans="2:4" ht="13.5">
      <c r="B670"/>
      <c r="C670"/>
      <c r="D670"/>
    </row>
    <row r="671" spans="2:4" ht="13.5">
      <c r="B671"/>
      <c r="C671"/>
      <c r="D671"/>
    </row>
    <row r="672" spans="2:4" ht="13.5">
      <c r="B672"/>
      <c r="C672"/>
      <c r="D672"/>
    </row>
    <row r="673" spans="2:4" ht="13.5">
      <c r="B673"/>
      <c r="C673"/>
      <c r="D673"/>
    </row>
    <row r="674" spans="2:4" ht="13.5">
      <c r="B674"/>
      <c r="C674"/>
      <c r="D674"/>
    </row>
    <row r="675" spans="2:4" ht="13.5">
      <c r="B675"/>
      <c r="C675"/>
      <c r="D675"/>
    </row>
    <row r="676" spans="2:4" ht="13.5">
      <c r="B676"/>
      <c r="C676"/>
      <c r="D676"/>
    </row>
    <row r="677" spans="2:4" ht="13.5">
      <c r="B677"/>
      <c r="C677"/>
      <c r="D677"/>
    </row>
    <row r="678" spans="2:4" ht="13.5">
      <c r="B678"/>
      <c r="C678"/>
      <c r="D678"/>
    </row>
    <row r="679" spans="2:4" ht="13.5">
      <c r="B679"/>
      <c r="C679"/>
      <c r="D679"/>
    </row>
    <row r="680" spans="2:4" ht="13.5">
      <c r="B680"/>
      <c r="C680"/>
      <c r="D680"/>
    </row>
    <row r="681" spans="2:4" ht="13.5">
      <c r="B681"/>
      <c r="C681"/>
      <c r="D681"/>
    </row>
    <row r="682" spans="2:4" ht="13.5">
      <c r="B682"/>
      <c r="C682"/>
      <c r="D682"/>
    </row>
    <row r="683" spans="2:4" ht="13.5">
      <c r="B683"/>
      <c r="C683"/>
      <c r="D683"/>
    </row>
    <row r="684" spans="2:4" ht="13.5">
      <c r="B684"/>
      <c r="C684"/>
      <c r="D684"/>
    </row>
    <row r="685" spans="2:4" ht="13.5">
      <c r="B685"/>
      <c r="C685"/>
      <c r="D685"/>
    </row>
    <row r="686" spans="2:4" ht="13.5">
      <c r="B686"/>
      <c r="C686"/>
      <c r="D686"/>
    </row>
    <row r="687" spans="2:4" ht="13.5">
      <c r="B687"/>
      <c r="C687"/>
      <c r="D687"/>
    </row>
    <row r="688" spans="2:4" ht="13.5">
      <c r="B688"/>
      <c r="C688"/>
      <c r="D688"/>
    </row>
    <row r="689" spans="2:4" ht="13.5">
      <c r="B689"/>
      <c r="C689"/>
      <c r="D689"/>
    </row>
    <row r="690" spans="2:4" ht="13.5">
      <c r="B690"/>
      <c r="C690"/>
      <c r="D690"/>
    </row>
    <row r="691" spans="2:4" ht="13.5">
      <c r="B691"/>
      <c r="C691"/>
      <c r="D691"/>
    </row>
    <row r="692" spans="2:4" ht="13.5">
      <c r="B692"/>
      <c r="C692"/>
      <c r="D692"/>
    </row>
    <row r="693" spans="2:4" ht="13.5">
      <c r="B693"/>
      <c r="C693"/>
      <c r="D693"/>
    </row>
    <row r="694" spans="2:4" ht="13.5">
      <c r="B694"/>
      <c r="C694"/>
      <c r="D694"/>
    </row>
    <row r="695" spans="2:4" ht="13.5">
      <c r="B695"/>
      <c r="C695"/>
      <c r="D695"/>
    </row>
    <row r="696" spans="2:4" ht="13.5">
      <c r="B696"/>
      <c r="C696"/>
      <c r="D696"/>
    </row>
    <row r="697" spans="2:4" ht="13.5">
      <c r="B697"/>
      <c r="C697"/>
      <c r="D697"/>
    </row>
    <row r="698" spans="2:4" ht="13.5">
      <c r="B698"/>
      <c r="C698"/>
      <c r="D698"/>
    </row>
    <row r="699" spans="2:4" ht="13.5">
      <c r="B699"/>
      <c r="C699"/>
      <c r="D699"/>
    </row>
    <row r="700" spans="2:4" ht="13.5">
      <c r="B700"/>
      <c r="C700"/>
      <c r="D700"/>
    </row>
    <row r="701" spans="2:4" ht="13.5">
      <c r="B701"/>
      <c r="C701"/>
      <c r="D701"/>
    </row>
    <row r="702" spans="2:4" ht="13.5">
      <c r="B702"/>
      <c r="C702"/>
      <c r="D702"/>
    </row>
    <row r="703" spans="2:4" ht="13.5">
      <c r="B703"/>
      <c r="C703"/>
      <c r="D703"/>
    </row>
    <row r="704" spans="2:4" ht="13.5">
      <c r="B704"/>
      <c r="C704"/>
      <c r="D704"/>
    </row>
    <row r="705" spans="2:4" ht="13.5">
      <c r="B705"/>
      <c r="C705"/>
      <c r="D705"/>
    </row>
    <row r="706" spans="2:4" ht="13.5">
      <c r="B706"/>
      <c r="C706"/>
      <c r="D706"/>
    </row>
    <row r="707" spans="2:4" ht="13.5">
      <c r="B707"/>
      <c r="C707"/>
      <c r="D707"/>
    </row>
    <row r="708" spans="2:4" ht="13.5">
      <c r="B708"/>
      <c r="C708"/>
      <c r="D708"/>
    </row>
    <row r="709" spans="2:4" ht="13.5">
      <c r="B709"/>
      <c r="C709"/>
      <c r="D709"/>
    </row>
    <row r="710" spans="2:4" ht="13.5">
      <c r="B710"/>
      <c r="C710"/>
      <c r="D710"/>
    </row>
    <row r="711" spans="2:4" ht="13.5">
      <c r="B711"/>
      <c r="C711"/>
      <c r="D711"/>
    </row>
    <row r="712" spans="2:4" ht="13.5">
      <c r="B712"/>
      <c r="C712"/>
      <c r="D712"/>
    </row>
    <row r="713" spans="2:4" ht="13.5">
      <c r="B713"/>
      <c r="C713"/>
      <c r="D713"/>
    </row>
    <row r="714" spans="2:4" ht="13.5">
      <c r="B714"/>
      <c r="C714"/>
      <c r="D714"/>
    </row>
    <row r="715" spans="2:4" ht="13.5">
      <c r="B715"/>
      <c r="C715"/>
      <c r="D715"/>
    </row>
    <row r="716" spans="2:4" ht="13.5">
      <c r="B716"/>
      <c r="C716"/>
      <c r="D716"/>
    </row>
    <row r="717" spans="2:4" ht="13.5">
      <c r="B717"/>
      <c r="C717"/>
      <c r="D717"/>
    </row>
    <row r="718" spans="2:4" ht="13.5">
      <c r="B718"/>
      <c r="C718"/>
      <c r="D718"/>
    </row>
    <row r="719" spans="2:4" ht="13.5">
      <c r="B719"/>
      <c r="C719"/>
      <c r="D719"/>
    </row>
    <row r="720" spans="2:4" ht="13.5">
      <c r="B720"/>
      <c r="C720"/>
      <c r="D720"/>
    </row>
    <row r="721" spans="2:4" ht="13.5">
      <c r="B721"/>
      <c r="C721"/>
      <c r="D721"/>
    </row>
    <row r="722" spans="2:4" ht="13.5">
      <c r="B722"/>
      <c r="C722"/>
      <c r="D722"/>
    </row>
    <row r="723" spans="2:4" ht="13.5">
      <c r="B723"/>
      <c r="C723"/>
      <c r="D723"/>
    </row>
    <row r="724" spans="2:4" ht="13.5">
      <c r="B724"/>
      <c r="C724"/>
      <c r="D724"/>
    </row>
    <row r="725" spans="2:4" ht="13.5">
      <c r="B725"/>
      <c r="C725"/>
      <c r="D725"/>
    </row>
    <row r="726" spans="2:4" ht="13.5">
      <c r="B726"/>
      <c r="C726"/>
      <c r="D726"/>
    </row>
    <row r="727" spans="2:4" ht="13.5">
      <c r="B727"/>
      <c r="C727"/>
      <c r="D727"/>
    </row>
    <row r="728" spans="2:4" ht="13.5">
      <c r="B728"/>
      <c r="C728"/>
      <c r="D728"/>
    </row>
    <row r="729" spans="2:4" ht="13.5">
      <c r="B729"/>
      <c r="C729"/>
      <c r="D729"/>
    </row>
    <row r="730" spans="2:4" ht="13.5">
      <c r="B730"/>
      <c r="C730"/>
      <c r="D730"/>
    </row>
    <row r="731" spans="2:4" ht="13.5">
      <c r="B731"/>
      <c r="C731"/>
      <c r="D731"/>
    </row>
    <row r="732" spans="2:4" ht="13.5">
      <c r="B732"/>
      <c r="C732"/>
      <c r="D732"/>
    </row>
    <row r="733" spans="2:4" ht="13.5">
      <c r="B733"/>
      <c r="C733"/>
      <c r="D733"/>
    </row>
    <row r="734" spans="2:4" ht="13.5">
      <c r="B734"/>
      <c r="C734"/>
      <c r="D734"/>
    </row>
    <row r="735" spans="2:4" ht="13.5">
      <c r="B735"/>
      <c r="C735"/>
      <c r="D735"/>
    </row>
    <row r="736" spans="2:4" ht="13.5">
      <c r="B736"/>
      <c r="C736"/>
      <c r="D736"/>
    </row>
    <row r="737" spans="2:4" ht="13.5">
      <c r="B737"/>
      <c r="C737"/>
      <c r="D737"/>
    </row>
    <row r="738" spans="2:4" ht="13.5">
      <c r="B738"/>
      <c r="C738"/>
      <c r="D738"/>
    </row>
    <row r="739" spans="2:4" ht="13.5">
      <c r="B739"/>
      <c r="C739"/>
      <c r="D739"/>
    </row>
    <row r="740" spans="2:4" ht="13.5">
      <c r="B740"/>
      <c r="C740"/>
      <c r="D740"/>
    </row>
    <row r="741" spans="2:4" ht="13.5">
      <c r="B741"/>
      <c r="C741"/>
      <c r="D741"/>
    </row>
    <row r="742" spans="2:4" ht="13.5">
      <c r="B742"/>
      <c r="C742"/>
      <c r="D742"/>
    </row>
    <row r="743" spans="2:4" ht="13.5">
      <c r="B743"/>
      <c r="C743"/>
      <c r="D743"/>
    </row>
    <row r="744" spans="2:4" ht="13.5">
      <c r="B744"/>
      <c r="C744"/>
      <c r="D744"/>
    </row>
    <row r="745" spans="2:4" ht="13.5">
      <c r="B745"/>
      <c r="C745"/>
      <c r="D745"/>
    </row>
    <row r="746" spans="2:4" ht="13.5">
      <c r="B746"/>
      <c r="C746"/>
      <c r="D746"/>
    </row>
    <row r="747" spans="2:4" ht="13.5">
      <c r="B747"/>
      <c r="C747"/>
      <c r="D747"/>
    </row>
    <row r="748" spans="2:4" ht="13.5">
      <c r="B748"/>
      <c r="C748"/>
      <c r="D748"/>
    </row>
    <row r="749" spans="2:4" ht="13.5">
      <c r="B749"/>
      <c r="C749"/>
      <c r="D749"/>
    </row>
    <row r="750" spans="2:4" ht="13.5">
      <c r="B750"/>
      <c r="C750"/>
      <c r="D750"/>
    </row>
    <row r="751" spans="2:4" ht="13.5">
      <c r="B751"/>
      <c r="C751"/>
      <c r="D751"/>
    </row>
    <row r="752" spans="2:4" ht="13.5">
      <c r="B752"/>
      <c r="C752"/>
      <c r="D752"/>
    </row>
    <row r="753" spans="2:4" ht="13.5">
      <c r="B753"/>
      <c r="C753"/>
      <c r="D753"/>
    </row>
    <row r="754" spans="2:4" ht="13.5">
      <c r="B754"/>
      <c r="C754"/>
      <c r="D754"/>
    </row>
    <row r="755" spans="2:4" ht="13.5">
      <c r="B755"/>
      <c r="C755"/>
      <c r="D755"/>
    </row>
    <row r="756" spans="2:4" ht="13.5">
      <c r="B756"/>
      <c r="C756"/>
      <c r="D756"/>
    </row>
    <row r="757" spans="2:4" ht="13.5">
      <c r="B757"/>
      <c r="C757"/>
      <c r="D757"/>
    </row>
    <row r="758" spans="2:4" ht="13.5">
      <c r="B758"/>
      <c r="C758"/>
      <c r="D758"/>
    </row>
    <row r="759" spans="2:4" ht="13.5">
      <c r="B759"/>
      <c r="C759"/>
      <c r="D759"/>
    </row>
    <row r="760" spans="2:4" ht="13.5">
      <c r="B760"/>
      <c r="C760"/>
      <c r="D760"/>
    </row>
    <row r="761" spans="2:4" ht="13.5">
      <c r="B761"/>
      <c r="C761"/>
      <c r="D761"/>
    </row>
    <row r="762" spans="2:4" ht="13.5">
      <c r="B762"/>
      <c r="C762"/>
      <c r="D762"/>
    </row>
    <row r="763" spans="2:4" ht="13.5">
      <c r="B763"/>
      <c r="C763"/>
      <c r="D763"/>
    </row>
    <row r="764" spans="2:4" ht="13.5">
      <c r="B764"/>
      <c r="C764"/>
      <c r="D764"/>
    </row>
    <row r="765" spans="2:4" ht="13.5">
      <c r="B765"/>
      <c r="C765"/>
      <c r="D765"/>
    </row>
    <row r="766" spans="2:4" ht="13.5">
      <c r="B766"/>
      <c r="C766"/>
      <c r="D766"/>
    </row>
    <row r="767" spans="2:4" ht="13.5">
      <c r="B767"/>
      <c r="C767"/>
      <c r="D767"/>
    </row>
    <row r="768" spans="2:4" ht="13.5">
      <c r="B768"/>
      <c r="C768"/>
      <c r="D768"/>
    </row>
    <row r="769" spans="2:4" ht="13.5">
      <c r="B769"/>
      <c r="C769"/>
      <c r="D769"/>
    </row>
    <row r="770" spans="2:4" ht="13.5">
      <c r="B770"/>
      <c r="C770"/>
      <c r="D770"/>
    </row>
    <row r="771" spans="2:4" ht="13.5">
      <c r="B771"/>
      <c r="C771"/>
      <c r="D771"/>
    </row>
    <row r="772" spans="2:4" ht="13.5">
      <c r="B772"/>
      <c r="C772"/>
      <c r="D772"/>
    </row>
    <row r="773" spans="2:4" ht="13.5">
      <c r="B773"/>
      <c r="C773"/>
      <c r="D773"/>
    </row>
    <row r="774" spans="2:4" ht="13.5">
      <c r="B774"/>
      <c r="C774"/>
      <c r="D774"/>
    </row>
    <row r="775" spans="2:4" ht="13.5">
      <c r="B775"/>
      <c r="C775"/>
      <c r="D775"/>
    </row>
    <row r="776" spans="2:4" ht="13.5">
      <c r="B776"/>
      <c r="C776"/>
      <c r="D776"/>
    </row>
    <row r="777" spans="2:4" ht="13.5">
      <c r="B777"/>
      <c r="C777"/>
      <c r="D777"/>
    </row>
    <row r="778" spans="2:4" ht="13.5">
      <c r="B778"/>
      <c r="C778"/>
      <c r="D778"/>
    </row>
    <row r="779" spans="2:4" ht="13.5">
      <c r="B779"/>
      <c r="C779"/>
      <c r="D779"/>
    </row>
    <row r="780" spans="2:4" ht="13.5">
      <c r="B780"/>
      <c r="C780"/>
      <c r="D780"/>
    </row>
    <row r="781" spans="2:4" ht="13.5">
      <c r="B781"/>
      <c r="C781"/>
      <c r="D781"/>
    </row>
    <row r="782" spans="2:4" ht="13.5">
      <c r="B782"/>
      <c r="C782"/>
      <c r="D782"/>
    </row>
    <row r="783" spans="2:4" ht="13.5">
      <c r="B783"/>
      <c r="C783"/>
      <c r="D783"/>
    </row>
    <row r="784" spans="2:4" ht="13.5">
      <c r="B784"/>
      <c r="C784"/>
      <c r="D784"/>
    </row>
    <row r="785" spans="2:4" ht="13.5">
      <c r="B785"/>
      <c r="C785"/>
      <c r="D785"/>
    </row>
    <row r="786" spans="2:4" ht="13.5">
      <c r="B786"/>
      <c r="C786"/>
      <c r="D786"/>
    </row>
    <row r="787" spans="2:4" ht="13.5">
      <c r="B787"/>
      <c r="C787"/>
      <c r="D787"/>
    </row>
    <row r="788" spans="2:4" ht="13.5">
      <c r="B788"/>
      <c r="C788"/>
      <c r="D788"/>
    </row>
    <row r="789" spans="2:4" ht="13.5">
      <c r="B789"/>
      <c r="C789"/>
      <c r="D789"/>
    </row>
    <row r="790" spans="2:4" ht="13.5">
      <c r="B790"/>
      <c r="C790"/>
      <c r="D790"/>
    </row>
    <row r="791" spans="2:4" ht="13.5">
      <c r="B791"/>
      <c r="C791"/>
      <c r="D791"/>
    </row>
    <row r="792" spans="2:4" ht="13.5">
      <c r="B792"/>
      <c r="C792"/>
      <c r="D792"/>
    </row>
    <row r="793" spans="2:4" ht="13.5">
      <c r="B793"/>
      <c r="C793"/>
      <c r="D793"/>
    </row>
    <row r="794" spans="2:4" ht="13.5">
      <c r="B794"/>
      <c r="C794"/>
      <c r="D794"/>
    </row>
    <row r="795" spans="2:4" ht="13.5">
      <c r="B795"/>
      <c r="C795"/>
      <c r="D795"/>
    </row>
    <row r="796" spans="2:4" ht="13.5">
      <c r="B796"/>
      <c r="C796"/>
      <c r="D796"/>
    </row>
    <row r="797" spans="2:4" ht="13.5">
      <c r="B797"/>
      <c r="C797"/>
      <c r="D797"/>
    </row>
    <row r="798" spans="2:4" ht="13.5">
      <c r="B798"/>
      <c r="C798"/>
      <c r="D798"/>
    </row>
    <row r="799" spans="2:4" ht="13.5">
      <c r="B799"/>
      <c r="C799"/>
      <c r="D799"/>
    </row>
    <row r="800" spans="2:4" ht="13.5">
      <c r="B800"/>
      <c r="C800"/>
      <c r="D800"/>
    </row>
    <row r="801" spans="2:4" ht="13.5">
      <c r="B801"/>
      <c r="C801"/>
      <c r="D801"/>
    </row>
    <row r="802" spans="2:4" ht="13.5">
      <c r="B802"/>
      <c r="C802"/>
      <c r="D802"/>
    </row>
    <row r="803" spans="2:4" ht="13.5">
      <c r="B803"/>
      <c r="C803"/>
      <c r="D803"/>
    </row>
    <row r="804" spans="2:4" ht="13.5">
      <c r="B804"/>
      <c r="C804"/>
      <c r="D804"/>
    </row>
    <row r="805" spans="2:4" ht="13.5">
      <c r="B805"/>
      <c r="C805"/>
      <c r="D805"/>
    </row>
    <row r="806" spans="2:4" ht="13.5">
      <c r="B806"/>
      <c r="C806"/>
      <c r="D806"/>
    </row>
    <row r="807" spans="2:4" ht="13.5">
      <c r="B807"/>
      <c r="C807"/>
      <c r="D807"/>
    </row>
    <row r="808" spans="2:4" ht="13.5">
      <c r="B808"/>
      <c r="C808"/>
      <c r="D808"/>
    </row>
    <row r="809" spans="2:4" ht="13.5">
      <c r="B809"/>
      <c r="C809"/>
      <c r="D809"/>
    </row>
    <row r="810" spans="2:4" ht="13.5">
      <c r="B810"/>
      <c r="C810"/>
      <c r="D810"/>
    </row>
    <row r="811" spans="2:4" ht="13.5">
      <c r="B811"/>
      <c r="C811"/>
      <c r="D811"/>
    </row>
    <row r="812" spans="2:4" ht="13.5">
      <c r="B812"/>
      <c r="C812"/>
      <c r="D812"/>
    </row>
    <row r="813" spans="2:4" ht="13.5">
      <c r="B813"/>
      <c r="C813"/>
      <c r="D813"/>
    </row>
    <row r="814" spans="2:4" ht="13.5">
      <c r="B814"/>
      <c r="C814"/>
      <c r="D814"/>
    </row>
    <row r="815" spans="2:4" ht="13.5">
      <c r="B815"/>
      <c r="C815"/>
      <c r="D815"/>
    </row>
    <row r="816" spans="2:4" ht="13.5">
      <c r="B816"/>
      <c r="C816"/>
      <c r="D816"/>
    </row>
    <row r="817" spans="2:4" ht="13.5">
      <c r="B817"/>
      <c r="C817"/>
      <c r="D817"/>
    </row>
    <row r="818" spans="2:4" ht="13.5">
      <c r="B818"/>
      <c r="C818"/>
      <c r="D818"/>
    </row>
    <row r="819" spans="2:4" ht="13.5">
      <c r="B819"/>
      <c r="C819"/>
      <c r="D819"/>
    </row>
    <row r="820" spans="2:4" ht="13.5">
      <c r="B820"/>
      <c r="C820"/>
      <c r="D820"/>
    </row>
    <row r="821" spans="2:4" ht="13.5">
      <c r="B821"/>
      <c r="C821"/>
      <c r="D821"/>
    </row>
    <row r="822" spans="2:4" ht="13.5">
      <c r="B822"/>
      <c r="C822"/>
      <c r="D822"/>
    </row>
    <row r="823" spans="2:4" ht="13.5">
      <c r="B823"/>
      <c r="C823"/>
      <c r="D823"/>
    </row>
    <row r="824" spans="2:4" ht="13.5">
      <c r="B824"/>
      <c r="C824"/>
      <c r="D824"/>
    </row>
    <row r="825" spans="2:4" ht="13.5">
      <c r="B825"/>
      <c r="C825"/>
      <c r="D825"/>
    </row>
    <row r="826" spans="2:4" ht="13.5">
      <c r="B826"/>
      <c r="C826"/>
      <c r="D826"/>
    </row>
    <row r="827" spans="2:4" ht="13.5">
      <c r="B827"/>
      <c r="C827"/>
      <c r="D827"/>
    </row>
    <row r="828" spans="2:4" ht="13.5">
      <c r="B828"/>
      <c r="C828"/>
      <c r="D828"/>
    </row>
    <row r="829" spans="2:4" ht="13.5">
      <c r="B829"/>
      <c r="C829"/>
      <c r="D829"/>
    </row>
    <row r="830" spans="2:4" ht="13.5">
      <c r="B830"/>
      <c r="C830"/>
      <c r="D830"/>
    </row>
    <row r="831" spans="2:4" ht="13.5">
      <c r="B831"/>
      <c r="C831"/>
      <c r="D831"/>
    </row>
    <row r="832" spans="2:4" ht="13.5">
      <c r="B832"/>
      <c r="C832"/>
      <c r="D832"/>
    </row>
    <row r="833" spans="2:4" ht="13.5">
      <c r="B833"/>
      <c r="C833"/>
      <c r="D833"/>
    </row>
    <row r="834" spans="2:4" ht="13.5">
      <c r="B834"/>
      <c r="C834"/>
      <c r="D834"/>
    </row>
    <row r="835" spans="2:4" ht="13.5">
      <c r="B835"/>
      <c r="C835"/>
      <c r="D835"/>
    </row>
    <row r="836" spans="2:4" ht="13.5">
      <c r="B836"/>
      <c r="C836"/>
      <c r="D836"/>
    </row>
    <row r="837" spans="2:4" ht="13.5">
      <c r="B837"/>
      <c r="C837"/>
      <c r="D837"/>
    </row>
    <row r="838" spans="2:4" ht="13.5">
      <c r="B838"/>
      <c r="C838"/>
      <c r="D838"/>
    </row>
    <row r="839" spans="2:4" ht="13.5">
      <c r="B839"/>
      <c r="C839"/>
      <c r="D839"/>
    </row>
    <row r="840" spans="2:4" ht="13.5">
      <c r="B840"/>
      <c r="C840"/>
      <c r="D840"/>
    </row>
    <row r="841" spans="2:4" ht="13.5">
      <c r="B841"/>
      <c r="C841"/>
      <c r="D841"/>
    </row>
    <row r="842" spans="2:4" ht="13.5">
      <c r="B842"/>
      <c r="C842"/>
      <c r="D842"/>
    </row>
    <row r="843" spans="2:4" ht="13.5">
      <c r="B843"/>
      <c r="C843"/>
      <c r="D843"/>
    </row>
    <row r="844" spans="2:4" ht="13.5">
      <c r="B844"/>
      <c r="C844"/>
      <c r="D844"/>
    </row>
    <row r="845" spans="2:4" ht="13.5">
      <c r="B845"/>
      <c r="C845"/>
      <c r="D845"/>
    </row>
    <row r="846" spans="2:4" ht="13.5">
      <c r="B846"/>
      <c r="C846"/>
      <c r="D846"/>
    </row>
    <row r="847" spans="2:4" ht="13.5">
      <c r="B847"/>
      <c r="C847"/>
      <c r="D847"/>
    </row>
    <row r="848" spans="2:4" ht="13.5">
      <c r="B848"/>
      <c r="C848"/>
      <c r="D848"/>
    </row>
    <row r="849" spans="2:4" ht="13.5">
      <c r="B849"/>
      <c r="C849"/>
      <c r="D849"/>
    </row>
    <row r="850" spans="2:4" ht="13.5">
      <c r="B850"/>
      <c r="C850"/>
      <c r="D850"/>
    </row>
    <row r="851" spans="2:4" ht="13.5">
      <c r="B851"/>
      <c r="C851"/>
      <c r="D851"/>
    </row>
    <row r="852" spans="2:4" ht="13.5">
      <c r="B852"/>
      <c r="C852"/>
      <c r="D852"/>
    </row>
    <row r="853" spans="2:4" ht="13.5">
      <c r="B853"/>
      <c r="C853"/>
      <c r="D853"/>
    </row>
    <row r="854" spans="2:4" ht="13.5">
      <c r="B854"/>
      <c r="C854"/>
      <c r="D854"/>
    </row>
    <row r="855" spans="2:4" ht="13.5">
      <c r="B855"/>
      <c r="C855"/>
      <c r="D855"/>
    </row>
    <row r="856" spans="2:4" ht="13.5">
      <c r="B856"/>
      <c r="C856"/>
      <c r="D856"/>
    </row>
    <row r="857" spans="2:4" ht="13.5">
      <c r="B857"/>
      <c r="C857"/>
      <c r="D857"/>
    </row>
    <row r="858" spans="2:4" ht="13.5">
      <c r="B858"/>
      <c r="C858"/>
      <c r="D858"/>
    </row>
    <row r="859" spans="2:4" ht="13.5">
      <c r="B859"/>
      <c r="C859"/>
      <c r="D859"/>
    </row>
    <row r="860" spans="2:4" ht="13.5">
      <c r="B860"/>
      <c r="C860"/>
      <c r="D860"/>
    </row>
  </sheetData>
  <sheetProtection sheet="1"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4"/>
  <sheetViews>
    <sheetView showGridLines="0" tabSelected="1" zoomScalePageLayoutView="0" workbookViewId="0" topLeftCell="A1">
      <selection activeCell="E4" sqref="E4"/>
    </sheetView>
  </sheetViews>
  <sheetFormatPr defaultColWidth="9.00390625" defaultRowHeight="13.5"/>
  <cols>
    <col min="1" max="1" width="8.375" style="0" customWidth="1"/>
    <col min="2" max="2" width="17.75390625" style="0" customWidth="1"/>
    <col min="3" max="3" width="16.00390625" style="0" customWidth="1"/>
    <col min="4" max="4" width="15.75390625" style="0" customWidth="1"/>
    <col min="5" max="5" width="16.375" style="0" customWidth="1"/>
    <col min="6" max="6" width="7.625" style="0" customWidth="1"/>
    <col min="7" max="7" width="16.375" style="0" customWidth="1"/>
    <col min="8" max="8" width="7.125" style="0" customWidth="1"/>
    <col min="9" max="9" width="8.25390625" style="0" customWidth="1"/>
    <col min="10" max="10" width="8.625" style="0" customWidth="1"/>
    <col min="11" max="11" width="7.125" style="0" customWidth="1"/>
    <col min="12" max="12" width="5.375" style="0" hidden="1" customWidth="1"/>
    <col min="13" max="13" width="5.00390625" style="0" hidden="1" customWidth="1"/>
    <col min="14" max="22" width="5.00390625" style="0" customWidth="1"/>
  </cols>
  <sheetData>
    <row r="1" spans="1:12" ht="24.75" customHeight="1" thickBot="1">
      <c r="A1" s="1"/>
      <c r="B1" s="159" t="s">
        <v>3149</v>
      </c>
      <c r="C1" s="159"/>
      <c r="D1" s="159"/>
      <c r="E1" s="159"/>
      <c r="F1" s="159"/>
      <c r="G1" s="159"/>
      <c r="H1" s="1"/>
      <c r="I1" s="1"/>
      <c r="J1" s="1"/>
      <c r="K1" s="1"/>
      <c r="L1" s="1"/>
    </row>
    <row r="2" spans="1:12" ht="9" customHeight="1" thickBot="1" thickTop="1">
      <c r="A2" s="1"/>
      <c r="B2" s="3"/>
      <c r="C2" s="73"/>
      <c r="D2" s="4"/>
      <c r="E2" s="4"/>
      <c r="F2" s="4"/>
      <c r="G2" s="5"/>
      <c r="H2" s="1"/>
      <c r="I2" s="1"/>
      <c r="J2" s="1"/>
      <c r="K2" s="1"/>
      <c r="L2" s="1"/>
    </row>
    <row r="3" spans="1:12" ht="18.75" customHeight="1" thickBot="1">
      <c r="A3" s="1"/>
      <c r="B3" s="128" t="s">
        <v>1974</v>
      </c>
      <c r="C3" s="142"/>
      <c r="D3" s="145" t="s">
        <v>1981</v>
      </c>
      <c r="E3" s="129"/>
      <c r="F3" s="21"/>
      <c r="G3" s="7"/>
      <c r="H3" s="1"/>
      <c r="I3" s="1"/>
      <c r="J3" s="1"/>
      <c r="K3" s="1"/>
      <c r="L3" s="1"/>
    </row>
    <row r="4" spans="1:12" ht="18.75" customHeight="1" thickBot="1">
      <c r="A4" s="1"/>
      <c r="B4" s="130" t="s">
        <v>1975</v>
      </c>
      <c r="C4" s="8" t="e">
        <f>VLOOKUP($C$3,学校データ,2,FALSE)</f>
        <v>#N/A</v>
      </c>
      <c r="D4" s="96" t="s">
        <v>419</v>
      </c>
      <c r="E4" s="141" t="s">
        <v>410</v>
      </c>
      <c r="F4" s="170" t="s">
        <v>1979</v>
      </c>
      <c r="G4" s="171"/>
      <c r="H4" s="1"/>
      <c r="I4" s="1"/>
      <c r="J4" s="1"/>
      <c r="K4" s="1"/>
      <c r="L4" s="1"/>
    </row>
    <row r="5" spans="1:12" ht="18.75" customHeight="1">
      <c r="A5" s="1"/>
      <c r="B5" s="130" t="s">
        <v>1976</v>
      </c>
      <c r="C5" s="167" t="e">
        <f>VLOOKUP($C$3,学校データ,3,FALSE)</f>
        <v>#N/A</v>
      </c>
      <c r="D5" s="167"/>
      <c r="E5" s="167"/>
      <c r="F5" s="167"/>
      <c r="G5" s="7"/>
      <c r="H5" s="1"/>
      <c r="I5" s="1"/>
      <c r="J5" s="1"/>
      <c r="K5" s="1"/>
      <c r="L5" s="1"/>
    </row>
    <row r="6" spans="1:12" ht="18.75" customHeight="1">
      <c r="A6" s="1"/>
      <c r="B6" s="130" t="s">
        <v>1977</v>
      </c>
      <c r="C6" s="168" t="e">
        <f>VLOOKUP($C$3,学校データ,4,FALSE)</f>
        <v>#N/A</v>
      </c>
      <c r="D6" s="168"/>
      <c r="E6" s="168"/>
      <c r="F6" s="168"/>
      <c r="G6" s="7"/>
      <c r="H6" s="1"/>
      <c r="I6" s="1"/>
      <c r="J6" s="1"/>
      <c r="K6" s="1"/>
      <c r="L6" s="1"/>
    </row>
    <row r="7" spans="1:12" ht="18.75" customHeight="1">
      <c r="A7" s="1"/>
      <c r="B7" s="147" t="s">
        <v>1978</v>
      </c>
      <c r="C7" s="169" t="e">
        <f>"TEL："&amp;VLOOKUP($C$3,学校データ,5,FALSE)&amp;"　FAX："&amp;VLOOKUP($C$3,学校データ,6,FALSE)</f>
        <v>#N/A</v>
      </c>
      <c r="D7" s="169"/>
      <c r="E7" s="169"/>
      <c r="F7" s="169"/>
      <c r="G7" s="148"/>
      <c r="H7" s="1"/>
      <c r="I7" s="1"/>
      <c r="J7" s="1"/>
      <c r="K7" s="1"/>
      <c r="L7" s="1"/>
    </row>
    <row r="8" spans="1:13" ht="21.75" customHeight="1" thickBot="1">
      <c r="A8" s="1"/>
      <c r="B8" s="146" t="s">
        <v>406</v>
      </c>
      <c r="C8" s="8"/>
      <c r="D8" s="9"/>
      <c r="E8" s="10"/>
      <c r="F8" s="8"/>
      <c r="G8" s="7"/>
      <c r="H8" s="1"/>
      <c r="I8" s="1"/>
      <c r="J8" s="1"/>
      <c r="K8" s="1"/>
      <c r="L8" s="1"/>
      <c r="M8" t="s">
        <v>410</v>
      </c>
    </row>
    <row r="9" spans="1:13" ht="18" customHeight="1" thickBot="1">
      <c r="A9" s="1"/>
      <c r="B9" s="6" t="s">
        <v>408</v>
      </c>
      <c r="C9" s="141"/>
      <c r="D9" s="143" t="s">
        <v>407</v>
      </c>
      <c r="E9" s="165"/>
      <c r="F9" s="166"/>
      <c r="G9" s="7"/>
      <c r="H9" s="1"/>
      <c r="I9" s="1"/>
      <c r="J9" s="1"/>
      <c r="K9" s="1"/>
      <c r="L9" s="1"/>
      <c r="M9" t="s">
        <v>443</v>
      </c>
    </row>
    <row r="10" spans="1:12" ht="18" customHeight="1" thickBot="1">
      <c r="A10" s="1"/>
      <c r="B10" s="6"/>
      <c r="C10" s="144" t="s">
        <v>1980</v>
      </c>
      <c r="D10" s="9"/>
      <c r="E10" s="10"/>
      <c r="F10" s="8"/>
      <c r="G10" s="7"/>
      <c r="H10" s="1"/>
      <c r="I10" s="1"/>
      <c r="J10" s="1"/>
      <c r="K10" s="1"/>
      <c r="L10" s="1"/>
    </row>
    <row r="11" spans="1:12" ht="16.5" customHeight="1" thickBot="1">
      <c r="A11" s="1"/>
      <c r="B11" s="90"/>
      <c r="C11" s="8"/>
      <c r="D11" s="89" t="s">
        <v>404</v>
      </c>
      <c r="E11" s="160"/>
      <c r="F11" s="161"/>
      <c r="G11" s="7"/>
      <c r="H11" s="1"/>
      <c r="I11" s="1"/>
      <c r="J11" s="1"/>
      <c r="K11" s="1"/>
      <c r="L11" s="1"/>
    </row>
    <row r="12" spans="1:12" ht="13.5" customHeight="1" thickBot="1">
      <c r="A12" s="1"/>
      <c r="B12" s="91"/>
      <c r="C12" s="83"/>
      <c r="D12" s="11"/>
      <c r="E12" s="12"/>
      <c r="F12" s="83"/>
      <c r="G12" s="13"/>
      <c r="H12" s="1"/>
      <c r="I12" s="1"/>
      <c r="J12" s="1"/>
      <c r="K12" s="1"/>
      <c r="L12" s="1"/>
    </row>
    <row r="13" spans="1:12" ht="17.25" customHeight="1" hidden="1" thickTop="1">
      <c r="A13" s="2"/>
      <c r="B13" s="84">
        <f>100000+C3*100</f>
        <v>100000</v>
      </c>
      <c r="C13" t="str">
        <f>E4</f>
        <v>中学</v>
      </c>
      <c r="D13" s="2" t="e">
        <f>C4</f>
        <v>#N/A</v>
      </c>
      <c r="E13" s="2">
        <f>E9</f>
        <v>0</v>
      </c>
      <c r="F13" s="149">
        <f>E11</f>
        <v>0</v>
      </c>
      <c r="G13" s="150">
        <f>E16</f>
        <v>0</v>
      </c>
      <c r="H13" s="150">
        <f>F16</f>
        <v>0</v>
      </c>
      <c r="I13" s="150">
        <f>E17</f>
        <v>0</v>
      </c>
      <c r="J13" s="150">
        <f>F17</f>
        <v>0</v>
      </c>
      <c r="K13" s="151">
        <f>D18</f>
        <v>0</v>
      </c>
      <c r="L13" s="2"/>
    </row>
    <row r="14" spans="1:12" ht="13.5" hidden="1">
      <c r="A14" s="2"/>
      <c r="B14" s="2"/>
      <c r="C14" s="97"/>
      <c r="D14" s="2" t="s">
        <v>420</v>
      </c>
      <c r="E14" s="2"/>
      <c r="F14" s="2"/>
      <c r="G14" s="2"/>
      <c r="H14" s="2"/>
      <c r="I14" s="2"/>
      <c r="J14" s="2"/>
      <c r="K14" s="2"/>
      <c r="L14" s="2"/>
    </row>
    <row r="15" spans="1:12" ht="14.25" thickTop="1">
      <c r="A15" s="2"/>
      <c r="B15" s="40" t="s">
        <v>367</v>
      </c>
      <c r="C15" s="40" t="s">
        <v>369</v>
      </c>
      <c r="D15" s="40" t="s">
        <v>368</v>
      </c>
      <c r="E15" s="163" t="s">
        <v>403</v>
      </c>
      <c r="F15" s="163"/>
      <c r="G15" s="2"/>
      <c r="H15" s="2"/>
      <c r="I15" s="2"/>
      <c r="J15" s="2"/>
      <c r="K15" s="2"/>
      <c r="L15" s="2"/>
    </row>
    <row r="16" spans="1:13" ht="14.25">
      <c r="A16" s="2"/>
      <c r="B16" s="40" t="s">
        <v>402</v>
      </c>
      <c r="C16" s="41" t="str">
        <f>E16+F16&amp;"種目×"&amp;M16&amp;"円"</f>
        <v>0種目×500円</v>
      </c>
      <c r="D16" s="42">
        <f>M16*(E16+F16)</f>
        <v>0</v>
      </c>
      <c r="E16" s="92">
        <f>SUM('男子'!L6:L50)</f>
        <v>0</v>
      </c>
      <c r="F16" s="94">
        <f>SUM('女子'!L6:L50)</f>
        <v>0</v>
      </c>
      <c r="G16" s="2"/>
      <c r="H16" s="2"/>
      <c r="I16" s="2"/>
      <c r="J16" s="2"/>
      <c r="K16" s="2"/>
      <c r="L16" s="2"/>
      <c r="M16">
        <f>IF($E$4="小学",400,500)</f>
        <v>500</v>
      </c>
    </row>
    <row r="17" spans="1:13" ht="15" thickBot="1">
      <c r="A17" s="2"/>
      <c r="B17" s="72" t="s">
        <v>409</v>
      </c>
      <c r="C17" s="45" t="str">
        <f>E17+F17&amp;"種目×"&amp;M17&amp;"円"</f>
        <v>0種目×1000円</v>
      </c>
      <c r="D17" s="46">
        <f>M17*(E17+F17)</f>
        <v>0</v>
      </c>
      <c r="E17" s="93">
        <f>COUNTIF('男子'!N2:N3,"&lt;&gt;0")</f>
        <v>0</v>
      </c>
      <c r="F17" s="95">
        <f>COUNTIF('女子'!N2:N3,"&lt;&gt;0")</f>
        <v>0</v>
      </c>
      <c r="G17" s="2"/>
      <c r="H17" s="2"/>
      <c r="I17" s="2"/>
      <c r="J17" s="2"/>
      <c r="K17" s="2"/>
      <c r="L17" s="2"/>
      <c r="M17">
        <f>IF($E$4="小学",800,1000)</f>
        <v>1000</v>
      </c>
    </row>
    <row r="18" spans="1:12" ht="15" thickTop="1">
      <c r="A18" s="2"/>
      <c r="B18" s="61" t="s">
        <v>390</v>
      </c>
      <c r="C18" s="43"/>
      <c r="D18" s="44">
        <f>SUM(D16:D17)</f>
        <v>0</v>
      </c>
      <c r="E18" s="164"/>
      <c r="F18" s="164"/>
      <c r="G18" s="2"/>
      <c r="H18" s="2"/>
      <c r="I18" s="2"/>
      <c r="J18" s="2"/>
      <c r="K18" s="2"/>
      <c r="L18" s="2"/>
    </row>
    <row r="19" spans="1:12" ht="12.75" customHeight="1">
      <c r="A19" s="2"/>
      <c r="B19" s="99"/>
      <c r="C19" s="100"/>
      <c r="D19" s="101"/>
      <c r="E19" s="102"/>
      <c r="F19" s="102"/>
      <c r="G19" s="2"/>
      <c r="H19" s="2"/>
      <c r="I19" s="2"/>
      <c r="J19" s="2"/>
      <c r="K19" s="2"/>
      <c r="L19" s="2"/>
    </row>
    <row r="20" spans="1:13" s="140" customFormat="1" ht="21.75" customHeight="1">
      <c r="A20" s="131">
        <v>100100</v>
      </c>
      <c r="B20" s="139" t="str">
        <f>E4</f>
        <v>中学</v>
      </c>
      <c r="C20" s="132" t="e">
        <f>C4</f>
        <v>#N/A</v>
      </c>
      <c r="D20" s="132">
        <f>E9</f>
        <v>0</v>
      </c>
      <c r="E20" s="133">
        <f>E11</f>
        <v>0</v>
      </c>
      <c r="F20" s="134">
        <f>E16</f>
        <v>0</v>
      </c>
      <c r="G20" s="135">
        <f>F16</f>
        <v>0</v>
      </c>
      <c r="H20" s="136">
        <f>E17</f>
        <v>0</v>
      </c>
      <c r="I20" s="137">
        <f>F17</f>
        <v>0</v>
      </c>
      <c r="J20" s="138">
        <f>D18</f>
        <v>0</v>
      </c>
      <c r="K20" s="132"/>
      <c r="L20" s="132"/>
      <c r="M20" s="132"/>
    </row>
    <row r="21" spans="1:12" ht="27.75" customHeight="1">
      <c r="A21" s="98"/>
      <c r="B21" s="107" t="s">
        <v>412</v>
      </c>
      <c r="C21" s="173"/>
      <c r="D21" s="174"/>
      <c r="E21" s="174"/>
      <c r="F21" s="174"/>
      <c r="G21" s="174"/>
      <c r="H21" s="174"/>
      <c r="I21" s="103"/>
      <c r="J21" s="104"/>
      <c r="K21" s="98"/>
      <c r="L21" s="2"/>
    </row>
    <row r="22" spans="1:12" ht="13.5" customHeight="1">
      <c r="A22" s="98"/>
      <c r="B22" s="106"/>
      <c r="C22" s="175" t="s">
        <v>413</v>
      </c>
      <c r="D22" s="176"/>
      <c r="E22" s="176"/>
      <c r="F22" s="176"/>
      <c r="G22" s="176"/>
      <c r="H22" s="176"/>
      <c r="I22" s="103"/>
      <c r="J22" s="104"/>
      <c r="K22" s="98"/>
      <c r="L22" s="2"/>
    </row>
    <row r="23" spans="1:12" ht="15" customHeight="1">
      <c r="A23" s="98"/>
      <c r="B23" s="106"/>
      <c r="C23" s="175" t="s">
        <v>414</v>
      </c>
      <c r="D23" s="176"/>
      <c r="E23" s="176"/>
      <c r="F23" s="176"/>
      <c r="G23" s="176"/>
      <c r="H23" s="176"/>
      <c r="I23" s="103"/>
      <c r="J23" s="104"/>
      <c r="K23" s="98"/>
      <c r="L23" s="2"/>
    </row>
    <row r="24" spans="1:12" ht="29.25" customHeight="1">
      <c r="A24" s="98"/>
      <c r="B24" s="106"/>
      <c r="C24" s="175" t="s">
        <v>417</v>
      </c>
      <c r="D24" s="176"/>
      <c r="E24" s="176"/>
      <c r="F24" s="176"/>
      <c r="G24" s="176"/>
      <c r="H24" s="176"/>
      <c r="I24" s="103"/>
      <c r="J24" s="104"/>
      <c r="K24" s="98"/>
      <c r="L24" s="2"/>
    </row>
    <row r="25" spans="1:12" ht="16.5" customHeight="1">
      <c r="A25" s="98"/>
      <c r="B25" s="106"/>
      <c r="C25" s="175" t="s">
        <v>415</v>
      </c>
      <c r="D25" s="176"/>
      <c r="E25" s="176"/>
      <c r="F25" s="176"/>
      <c r="G25" s="176"/>
      <c r="H25" s="176"/>
      <c r="I25" s="103"/>
      <c r="J25" s="104"/>
      <c r="K25" s="98"/>
      <c r="L25" s="2"/>
    </row>
    <row r="26" spans="1:12" ht="15.75" customHeight="1">
      <c r="A26" s="98"/>
      <c r="B26" s="107" t="s">
        <v>416</v>
      </c>
      <c r="C26" s="175" t="s">
        <v>418</v>
      </c>
      <c r="D26" s="176"/>
      <c r="E26" s="176"/>
      <c r="F26" s="176"/>
      <c r="G26" s="176"/>
      <c r="H26" s="176"/>
      <c r="I26" s="103"/>
      <c r="J26" s="104"/>
      <c r="K26" s="98"/>
      <c r="L26" s="2"/>
    </row>
    <row r="27" spans="1:12" ht="47.25" customHeight="1">
      <c r="A27" s="98"/>
      <c r="B27" s="106"/>
      <c r="C27" s="177" t="s">
        <v>3116</v>
      </c>
      <c r="D27" s="176"/>
      <c r="E27" s="176"/>
      <c r="F27" s="176"/>
      <c r="G27" s="176"/>
      <c r="H27" s="176"/>
      <c r="I27" s="103"/>
      <c r="J27" s="104"/>
      <c r="K27" s="98"/>
      <c r="L27" s="2"/>
    </row>
    <row r="28" spans="1:12" ht="114" customHeight="1">
      <c r="A28" s="2"/>
      <c r="B28" s="162" t="s">
        <v>3152</v>
      </c>
      <c r="C28" s="162"/>
      <c r="D28" s="162"/>
      <c r="E28" s="162"/>
      <c r="F28" s="162"/>
      <c r="G28" s="162"/>
      <c r="H28" s="162"/>
      <c r="I28" s="162"/>
      <c r="J28" s="2"/>
      <c r="K28" s="2"/>
      <c r="L28" s="2"/>
    </row>
    <row r="29" spans="1:12" ht="102" customHeight="1">
      <c r="A29" s="2"/>
      <c r="B29" s="172" t="s">
        <v>411</v>
      </c>
      <c r="C29" s="172"/>
      <c r="D29" s="172"/>
      <c r="E29" s="172"/>
      <c r="F29" s="172"/>
      <c r="G29" s="172"/>
      <c r="H29" s="172"/>
      <c r="I29" s="105"/>
      <c r="J29" s="2"/>
      <c r="K29" s="2"/>
      <c r="L29" s="2"/>
    </row>
    <row r="30" spans="1:12" ht="32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87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2" ht="13.5" customHeight="1" hidden="1">
      <c r="A32">
        <v>1</v>
      </c>
      <c r="B32" t="s">
        <v>452</v>
      </c>
    </row>
    <row r="33" spans="1:2" ht="13.5" customHeight="1" hidden="1">
      <c r="A33">
        <v>2</v>
      </c>
      <c r="B33" t="s">
        <v>453</v>
      </c>
    </row>
    <row r="34" spans="1:2" ht="13.5" hidden="1">
      <c r="A34">
        <v>3</v>
      </c>
      <c r="B34" t="s">
        <v>454</v>
      </c>
    </row>
    <row r="35" spans="1:2" ht="13.5" hidden="1">
      <c r="A35">
        <v>4</v>
      </c>
      <c r="B35" t="s">
        <v>455</v>
      </c>
    </row>
    <row r="36" spans="1:2" ht="13.5" hidden="1">
      <c r="A36">
        <v>5</v>
      </c>
      <c r="B36" t="s">
        <v>456</v>
      </c>
    </row>
    <row r="37" spans="1:2" ht="13.5" hidden="1">
      <c r="A37">
        <v>6</v>
      </c>
      <c r="B37" t="s">
        <v>457</v>
      </c>
    </row>
    <row r="38" spans="1:2" ht="13.5" hidden="1">
      <c r="A38">
        <v>7</v>
      </c>
      <c r="B38" t="s">
        <v>458</v>
      </c>
    </row>
    <row r="39" spans="1:2" ht="13.5" hidden="1">
      <c r="A39">
        <v>8</v>
      </c>
      <c r="B39" t="s">
        <v>459</v>
      </c>
    </row>
    <row r="40" spans="1:2" ht="13.5" hidden="1">
      <c r="A40">
        <v>9</v>
      </c>
      <c r="B40" t="s">
        <v>460</v>
      </c>
    </row>
    <row r="41" spans="1:2" ht="13.5" hidden="1">
      <c r="A41">
        <v>10</v>
      </c>
      <c r="B41" t="s">
        <v>461</v>
      </c>
    </row>
    <row r="42" spans="1:2" ht="13.5" hidden="1">
      <c r="A42">
        <v>11</v>
      </c>
      <c r="B42" t="s">
        <v>462</v>
      </c>
    </row>
    <row r="43" spans="1:2" ht="13.5" hidden="1">
      <c r="A43">
        <v>12</v>
      </c>
      <c r="B43" t="s">
        <v>463</v>
      </c>
    </row>
    <row r="44" spans="1:2" ht="13.5" hidden="1">
      <c r="A44">
        <v>13</v>
      </c>
      <c r="B44" t="s">
        <v>464</v>
      </c>
    </row>
    <row r="45" spans="1:2" ht="13.5" hidden="1">
      <c r="A45">
        <v>14</v>
      </c>
      <c r="B45" t="s">
        <v>465</v>
      </c>
    </row>
    <row r="46" spans="1:2" ht="13.5" hidden="1">
      <c r="A46">
        <v>15</v>
      </c>
      <c r="B46" t="s">
        <v>466</v>
      </c>
    </row>
    <row r="47" spans="1:2" ht="13.5" hidden="1">
      <c r="A47">
        <v>16</v>
      </c>
      <c r="B47" t="s">
        <v>467</v>
      </c>
    </row>
    <row r="48" spans="1:2" ht="13.5" hidden="1">
      <c r="A48">
        <v>17</v>
      </c>
      <c r="B48" t="s">
        <v>468</v>
      </c>
    </row>
    <row r="49" spans="1:2" ht="13.5" hidden="1">
      <c r="A49">
        <v>18</v>
      </c>
      <c r="B49" t="s">
        <v>469</v>
      </c>
    </row>
    <row r="50" spans="1:2" ht="13.5" hidden="1">
      <c r="A50">
        <v>19</v>
      </c>
      <c r="B50" t="s">
        <v>470</v>
      </c>
    </row>
    <row r="51" spans="1:2" ht="13.5" hidden="1">
      <c r="A51">
        <v>20</v>
      </c>
      <c r="B51" t="s">
        <v>471</v>
      </c>
    </row>
    <row r="52" spans="1:2" ht="13.5" hidden="1">
      <c r="A52">
        <v>21</v>
      </c>
      <c r="B52" t="s">
        <v>472</v>
      </c>
    </row>
    <row r="53" spans="1:2" ht="13.5" hidden="1">
      <c r="A53">
        <v>22</v>
      </c>
      <c r="B53" t="s">
        <v>473</v>
      </c>
    </row>
    <row r="54" spans="1:2" ht="13.5" hidden="1">
      <c r="A54">
        <v>23</v>
      </c>
      <c r="B54" t="s">
        <v>474</v>
      </c>
    </row>
    <row r="55" spans="1:2" ht="13.5" hidden="1">
      <c r="A55">
        <v>24</v>
      </c>
      <c r="B55" t="s">
        <v>475</v>
      </c>
    </row>
    <row r="56" spans="1:2" ht="13.5" hidden="1">
      <c r="A56">
        <v>25</v>
      </c>
      <c r="B56" t="s">
        <v>476</v>
      </c>
    </row>
    <row r="57" spans="1:2" ht="13.5" hidden="1">
      <c r="A57">
        <v>26</v>
      </c>
      <c r="B57" t="s">
        <v>477</v>
      </c>
    </row>
    <row r="58" spans="1:2" ht="13.5" hidden="1">
      <c r="A58">
        <v>27</v>
      </c>
      <c r="B58" t="s">
        <v>478</v>
      </c>
    </row>
    <row r="59" spans="1:2" ht="13.5" hidden="1">
      <c r="A59">
        <v>28</v>
      </c>
      <c r="B59" t="s">
        <v>479</v>
      </c>
    </row>
    <row r="60" spans="1:2" ht="13.5" hidden="1">
      <c r="A60">
        <v>29</v>
      </c>
      <c r="B60" t="s">
        <v>480</v>
      </c>
    </row>
    <row r="61" spans="1:2" ht="13.5" hidden="1">
      <c r="A61">
        <v>30</v>
      </c>
      <c r="B61" t="s">
        <v>481</v>
      </c>
    </row>
    <row r="62" spans="1:2" ht="13.5" hidden="1">
      <c r="A62">
        <v>31</v>
      </c>
      <c r="B62" t="s">
        <v>482</v>
      </c>
    </row>
    <row r="63" spans="1:2" ht="13.5" hidden="1">
      <c r="A63">
        <v>32</v>
      </c>
      <c r="B63" t="s">
        <v>483</v>
      </c>
    </row>
    <row r="64" spans="1:2" ht="13.5" hidden="1">
      <c r="A64">
        <v>33</v>
      </c>
      <c r="B64" t="s">
        <v>484</v>
      </c>
    </row>
    <row r="65" spans="1:2" ht="13.5" hidden="1">
      <c r="A65">
        <v>34</v>
      </c>
      <c r="B65" t="s">
        <v>485</v>
      </c>
    </row>
    <row r="66" spans="1:2" ht="13.5" hidden="1">
      <c r="A66">
        <v>35</v>
      </c>
      <c r="B66" t="s">
        <v>486</v>
      </c>
    </row>
    <row r="67" spans="1:2" ht="13.5" hidden="1">
      <c r="A67">
        <v>36</v>
      </c>
      <c r="B67" t="s">
        <v>487</v>
      </c>
    </row>
    <row r="68" spans="1:2" ht="13.5" hidden="1">
      <c r="A68">
        <v>37</v>
      </c>
      <c r="B68" t="s">
        <v>488</v>
      </c>
    </row>
    <row r="69" spans="1:2" ht="13.5" hidden="1">
      <c r="A69">
        <v>38</v>
      </c>
      <c r="B69" t="s">
        <v>489</v>
      </c>
    </row>
    <row r="70" spans="1:2" ht="13.5" hidden="1">
      <c r="A70">
        <v>39</v>
      </c>
      <c r="B70" t="s">
        <v>490</v>
      </c>
    </row>
    <row r="71" spans="1:2" ht="13.5" hidden="1">
      <c r="A71">
        <v>40</v>
      </c>
      <c r="B71" t="s">
        <v>491</v>
      </c>
    </row>
    <row r="72" spans="1:2" ht="13.5" hidden="1">
      <c r="A72">
        <v>41</v>
      </c>
      <c r="B72" t="s">
        <v>492</v>
      </c>
    </row>
    <row r="73" spans="1:2" ht="13.5" hidden="1">
      <c r="A73">
        <v>42</v>
      </c>
      <c r="B73" t="s">
        <v>493</v>
      </c>
    </row>
    <row r="74" spans="1:2" ht="13.5" hidden="1">
      <c r="A74">
        <v>43</v>
      </c>
      <c r="B74" t="s">
        <v>494</v>
      </c>
    </row>
    <row r="75" spans="1:2" ht="13.5" hidden="1">
      <c r="A75">
        <v>44</v>
      </c>
      <c r="B75" t="s">
        <v>495</v>
      </c>
    </row>
    <row r="76" spans="1:2" ht="13.5" hidden="1">
      <c r="A76">
        <v>45</v>
      </c>
      <c r="B76" t="s">
        <v>496</v>
      </c>
    </row>
    <row r="77" spans="1:2" ht="13.5" hidden="1">
      <c r="A77">
        <v>46</v>
      </c>
      <c r="B77" s="122" t="s">
        <v>497</v>
      </c>
    </row>
    <row r="78" spans="1:2" ht="13.5" hidden="1">
      <c r="A78">
        <v>47</v>
      </c>
      <c r="B78" t="s">
        <v>498</v>
      </c>
    </row>
    <row r="79" spans="1:2" ht="13.5" hidden="1">
      <c r="A79">
        <v>48</v>
      </c>
      <c r="B79" t="s">
        <v>499</v>
      </c>
    </row>
    <row r="80" spans="1:2" ht="13.5" hidden="1">
      <c r="A80">
        <v>49</v>
      </c>
      <c r="B80" t="s">
        <v>500</v>
      </c>
    </row>
    <row r="81" spans="1:2" ht="13.5" hidden="1">
      <c r="A81">
        <v>50</v>
      </c>
      <c r="B81" t="s">
        <v>501</v>
      </c>
    </row>
    <row r="82" spans="1:2" ht="13.5" hidden="1">
      <c r="A82">
        <v>51</v>
      </c>
      <c r="B82" t="s">
        <v>502</v>
      </c>
    </row>
    <row r="83" spans="1:2" ht="13.5" hidden="1">
      <c r="A83">
        <v>52</v>
      </c>
      <c r="B83" t="s">
        <v>503</v>
      </c>
    </row>
    <row r="84" spans="1:2" ht="13.5" hidden="1">
      <c r="A84">
        <v>53</v>
      </c>
      <c r="B84" t="s">
        <v>504</v>
      </c>
    </row>
    <row r="85" spans="1:2" ht="13.5" hidden="1">
      <c r="A85">
        <v>54</v>
      </c>
      <c r="B85" t="s">
        <v>505</v>
      </c>
    </row>
    <row r="86" spans="1:2" ht="13.5" hidden="1">
      <c r="A86">
        <v>55</v>
      </c>
      <c r="B86" t="s">
        <v>506</v>
      </c>
    </row>
    <row r="87" spans="1:2" ht="13.5" hidden="1">
      <c r="A87">
        <v>56</v>
      </c>
      <c r="B87" t="s">
        <v>507</v>
      </c>
    </row>
    <row r="88" spans="1:2" ht="13.5" hidden="1">
      <c r="A88">
        <v>57</v>
      </c>
      <c r="B88" t="s">
        <v>508</v>
      </c>
    </row>
    <row r="89" spans="1:2" ht="13.5" hidden="1">
      <c r="A89">
        <v>58</v>
      </c>
      <c r="B89" t="s">
        <v>509</v>
      </c>
    </row>
    <row r="90" spans="1:2" ht="13.5" hidden="1">
      <c r="A90">
        <v>59</v>
      </c>
      <c r="B90" t="s">
        <v>510</v>
      </c>
    </row>
    <row r="91" spans="1:2" ht="13.5" hidden="1">
      <c r="A91">
        <v>60</v>
      </c>
      <c r="B91" t="s">
        <v>511</v>
      </c>
    </row>
    <row r="92" spans="1:2" ht="13.5" hidden="1">
      <c r="A92">
        <v>61</v>
      </c>
      <c r="B92" t="s">
        <v>512</v>
      </c>
    </row>
    <row r="93" spans="1:2" ht="13.5" hidden="1">
      <c r="A93">
        <v>62</v>
      </c>
      <c r="B93" t="s">
        <v>513</v>
      </c>
    </row>
    <row r="94" spans="1:2" ht="13.5" hidden="1">
      <c r="A94">
        <v>63</v>
      </c>
      <c r="B94" t="s">
        <v>514</v>
      </c>
    </row>
    <row r="95" spans="1:2" ht="13.5" hidden="1">
      <c r="A95">
        <v>64</v>
      </c>
      <c r="B95" t="s">
        <v>515</v>
      </c>
    </row>
    <row r="96" spans="1:2" ht="13.5" hidden="1">
      <c r="A96">
        <v>65</v>
      </c>
      <c r="B96" t="s">
        <v>516</v>
      </c>
    </row>
    <row r="97" spans="1:2" ht="13.5" hidden="1">
      <c r="A97">
        <v>66</v>
      </c>
      <c r="B97" t="s">
        <v>517</v>
      </c>
    </row>
    <row r="98" spans="1:2" ht="13.5" hidden="1">
      <c r="A98">
        <v>67</v>
      </c>
      <c r="B98" t="s">
        <v>518</v>
      </c>
    </row>
    <row r="99" spans="1:2" ht="13.5" hidden="1">
      <c r="A99">
        <v>68</v>
      </c>
      <c r="B99" t="s">
        <v>489</v>
      </c>
    </row>
    <row r="100" spans="1:2" ht="13.5" hidden="1">
      <c r="A100">
        <v>69</v>
      </c>
      <c r="B100" t="s">
        <v>519</v>
      </c>
    </row>
    <row r="101" spans="1:2" ht="13.5" hidden="1">
      <c r="A101">
        <v>70</v>
      </c>
      <c r="B101" t="s">
        <v>520</v>
      </c>
    </row>
    <row r="102" spans="1:2" ht="13.5" hidden="1">
      <c r="A102">
        <v>71</v>
      </c>
      <c r="B102" t="s">
        <v>521</v>
      </c>
    </row>
    <row r="103" spans="1:2" ht="13.5" hidden="1">
      <c r="A103">
        <v>72</v>
      </c>
      <c r="B103" t="s">
        <v>522</v>
      </c>
    </row>
    <row r="104" spans="1:2" ht="13.5" hidden="1">
      <c r="A104">
        <v>73</v>
      </c>
      <c r="B104" t="s">
        <v>523</v>
      </c>
    </row>
    <row r="105" spans="1:2" ht="13.5" hidden="1">
      <c r="A105">
        <v>74</v>
      </c>
      <c r="B105" t="s">
        <v>524</v>
      </c>
    </row>
    <row r="106" spans="1:2" ht="13.5" hidden="1">
      <c r="A106">
        <v>75</v>
      </c>
      <c r="B106" t="s">
        <v>525</v>
      </c>
    </row>
    <row r="107" spans="1:2" ht="13.5" hidden="1">
      <c r="A107">
        <v>76</v>
      </c>
      <c r="B107" t="s">
        <v>526</v>
      </c>
    </row>
    <row r="108" spans="1:2" ht="13.5" hidden="1">
      <c r="A108">
        <v>77</v>
      </c>
      <c r="B108" t="s">
        <v>527</v>
      </c>
    </row>
    <row r="109" spans="1:2" ht="13.5" hidden="1">
      <c r="A109">
        <v>78</v>
      </c>
      <c r="B109" t="s">
        <v>528</v>
      </c>
    </row>
    <row r="110" spans="1:2" ht="13.5" hidden="1">
      <c r="A110">
        <v>79</v>
      </c>
      <c r="B110" t="s">
        <v>529</v>
      </c>
    </row>
    <row r="111" spans="1:2" ht="13.5" hidden="1">
      <c r="A111">
        <v>80</v>
      </c>
      <c r="B111" t="s">
        <v>530</v>
      </c>
    </row>
    <row r="112" spans="1:2" ht="13.5" hidden="1">
      <c r="A112">
        <v>81</v>
      </c>
      <c r="B112" t="s">
        <v>531</v>
      </c>
    </row>
    <row r="113" spans="1:2" ht="13.5" hidden="1">
      <c r="A113">
        <v>82</v>
      </c>
      <c r="B113" t="s">
        <v>532</v>
      </c>
    </row>
    <row r="114" spans="1:2" ht="13.5" hidden="1">
      <c r="A114">
        <v>83</v>
      </c>
      <c r="B114" t="s">
        <v>533</v>
      </c>
    </row>
    <row r="115" spans="1:2" ht="13.5" hidden="1">
      <c r="A115">
        <v>84</v>
      </c>
      <c r="B115" t="s">
        <v>534</v>
      </c>
    </row>
    <row r="116" spans="1:2" ht="13.5" hidden="1">
      <c r="A116">
        <v>85</v>
      </c>
      <c r="B116" t="s">
        <v>535</v>
      </c>
    </row>
    <row r="117" spans="1:2" ht="13.5" hidden="1">
      <c r="A117">
        <v>86</v>
      </c>
      <c r="B117" t="s">
        <v>536</v>
      </c>
    </row>
    <row r="118" spans="1:2" ht="13.5" hidden="1">
      <c r="A118">
        <v>87</v>
      </c>
      <c r="B118" t="s">
        <v>537</v>
      </c>
    </row>
    <row r="119" spans="1:2" ht="13.5" hidden="1">
      <c r="A119">
        <v>88</v>
      </c>
      <c r="B119" t="s">
        <v>538</v>
      </c>
    </row>
    <row r="120" spans="1:2" ht="13.5" hidden="1">
      <c r="A120">
        <v>89</v>
      </c>
      <c r="B120" t="s">
        <v>539</v>
      </c>
    </row>
    <row r="121" spans="1:2" ht="13.5" hidden="1">
      <c r="A121">
        <v>90</v>
      </c>
      <c r="B121" t="s">
        <v>540</v>
      </c>
    </row>
    <row r="122" spans="1:2" ht="13.5" hidden="1">
      <c r="A122">
        <v>91</v>
      </c>
      <c r="B122" t="s">
        <v>541</v>
      </c>
    </row>
    <row r="123" spans="1:2" ht="13.5" hidden="1">
      <c r="A123">
        <v>92</v>
      </c>
      <c r="B123" t="s">
        <v>542</v>
      </c>
    </row>
    <row r="124" spans="1:2" ht="13.5" hidden="1">
      <c r="A124">
        <v>93</v>
      </c>
      <c r="B124" t="s">
        <v>543</v>
      </c>
    </row>
    <row r="125" spans="1:2" ht="13.5" hidden="1">
      <c r="A125">
        <v>94</v>
      </c>
      <c r="B125" t="s">
        <v>544</v>
      </c>
    </row>
    <row r="126" spans="1:2" ht="13.5" hidden="1">
      <c r="A126">
        <v>95</v>
      </c>
      <c r="B126" t="s">
        <v>545</v>
      </c>
    </row>
    <row r="127" spans="1:2" ht="13.5" hidden="1">
      <c r="A127">
        <v>96</v>
      </c>
      <c r="B127" t="s">
        <v>546</v>
      </c>
    </row>
    <row r="128" spans="1:2" ht="13.5" hidden="1">
      <c r="A128">
        <v>97</v>
      </c>
      <c r="B128" t="s">
        <v>547</v>
      </c>
    </row>
    <row r="129" spans="1:2" ht="13.5" hidden="1">
      <c r="A129">
        <v>98</v>
      </c>
      <c r="B129" t="s">
        <v>548</v>
      </c>
    </row>
    <row r="130" spans="1:2" ht="13.5" hidden="1">
      <c r="A130">
        <v>99</v>
      </c>
      <c r="B130" t="s">
        <v>549</v>
      </c>
    </row>
    <row r="131" spans="1:2" ht="13.5" hidden="1">
      <c r="A131">
        <v>100</v>
      </c>
      <c r="B131" t="s">
        <v>550</v>
      </c>
    </row>
    <row r="132" spans="1:2" ht="13.5" hidden="1">
      <c r="A132">
        <v>101</v>
      </c>
      <c r="B132" t="s">
        <v>551</v>
      </c>
    </row>
    <row r="133" spans="1:2" ht="13.5" hidden="1">
      <c r="A133">
        <v>102</v>
      </c>
      <c r="B133" t="s">
        <v>552</v>
      </c>
    </row>
    <row r="134" spans="1:2" ht="13.5" hidden="1">
      <c r="A134">
        <v>103</v>
      </c>
      <c r="B134" t="s">
        <v>553</v>
      </c>
    </row>
    <row r="135" spans="1:2" ht="13.5" hidden="1">
      <c r="A135">
        <v>104</v>
      </c>
      <c r="B135" t="s">
        <v>554</v>
      </c>
    </row>
    <row r="136" spans="1:2" ht="13.5" hidden="1">
      <c r="A136">
        <v>105</v>
      </c>
      <c r="B136" t="s">
        <v>555</v>
      </c>
    </row>
    <row r="137" spans="1:2" ht="13.5" hidden="1">
      <c r="A137">
        <v>106</v>
      </c>
      <c r="B137" t="s">
        <v>556</v>
      </c>
    </row>
    <row r="138" spans="1:2" ht="13.5" hidden="1">
      <c r="A138">
        <v>107</v>
      </c>
      <c r="B138" t="s">
        <v>557</v>
      </c>
    </row>
    <row r="139" spans="1:2" ht="13.5" hidden="1">
      <c r="A139">
        <v>108</v>
      </c>
      <c r="B139" t="s">
        <v>558</v>
      </c>
    </row>
    <row r="140" spans="1:2" ht="13.5" hidden="1">
      <c r="A140">
        <v>109</v>
      </c>
      <c r="B140" t="s">
        <v>559</v>
      </c>
    </row>
    <row r="141" spans="1:2" ht="13.5" hidden="1">
      <c r="A141">
        <v>110</v>
      </c>
      <c r="B141" t="s">
        <v>560</v>
      </c>
    </row>
    <row r="142" spans="1:2" ht="13.5" hidden="1">
      <c r="A142">
        <v>111</v>
      </c>
      <c r="B142" t="s">
        <v>561</v>
      </c>
    </row>
    <row r="143" spans="1:2" ht="13.5" hidden="1">
      <c r="A143">
        <v>112</v>
      </c>
      <c r="B143" t="s">
        <v>562</v>
      </c>
    </row>
    <row r="144" spans="1:2" ht="13.5" hidden="1">
      <c r="A144">
        <v>113</v>
      </c>
      <c r="B144" t="s">
        <v>563</v>
      </c>
    </row>
    <row r="145" spans="1:2" ht="13.5" hidden="1">
      <c r="A145">
        <v>114</v>
      </c>
      <c r="B145" t="s">
        <v>564</v>
      </c>
    </row>
    <row r="146" spans="1:2" ht="13.5" hidden="1">
      <c r="A146">
        <v>115</v>
      </c>
      <c r="B146" t="s">
        <v>565</v>
      </c>
    </row>
    <row r="147" spans="1:2" ht="13.5" hidden="1">
      <c r="A147">
        <v>116</v>
      </c>
      <c r="B147" t="s">
        <v>566</v>
      </c>
    </row>
    <row r="148" spans="1:2" ht="13.5" hidden="1">
      <c r="A148">
        <v>117</v>
      </c>
      <c r="B148" t="s">
        <v>567</v>
      </c>
    </row>
    <row r="149" spans="1:2" ht="13.5" hidden="1">
      <c r="A149">
        <v>118</v>
      </c>
      <c r="B149" t="s">
        <v>568</v>
      </c>
    </row>
    <row r="150" spans="1:2" ht="13.5" hidden="1">
      <c r="A150">
        <v>119</v>
      </c>
      <c r="B150" t="s">
        <v>569</v>
      </c>
    </row>
    <row r="151" spans="1:2" ht="13.5" hidden="1">
      <c r="A151">
        <v>120</v>
      </c>
      <c r="B151" t="s">
        <v>570</v>
      </c>
    </row>
    <row r="152" spans="1:2" ht="13.5" hidden="1">
      <c r="A152">
        <v>121</v>
      </c>
      <c r="B152" t="s">
        <v>571</v>
      </c>
    </row>
    <row r="153" spans="1:2" ht="13.5" hidden="1">
      <c r="A153">
        <v>122</v>
      </c>
      <c r="B153" t="s">
        <v>572</v>
      </c>
    </row>
    <row r="154" spans="1:2" ht="13.5" hidden="1">
      <c r="A154">
        <v>123</v>
      </c>
      <c r="B154" t="s">
        <v>573</v>
      </c>
    </row>
    <row r="155" spans="1:2" ht="13.5" hidden="1">
      <c r="A155">
        <v>124</v>
      </c>
      <c r="B155" t="s">
        <v>574</v>
      </c>
    </row>
    <row r="156" spans="1:2" ht="13.5" hidden="1">
      <c r="A156">
        <v>125</v>
      </c>
      <c r="B156" t="s">
        <v>575</v>
      </c>
    </row>
    <row r="157" spans="1:2" ht="13.5" hidden="1">
      <c r="A157">
        <v>126</v>
      </c>
      <c r="B157" t="s">
        <v>576</v>
      </c>
    </row>
    <row r="158" spans="1:2" ht="13.5" hidden="1">
      <c r="A158">
        <v>127</v>
      </c>
      <c r="B158" t="s">
        <v>577</v>
      </c>
    </row>
    <row r="159" spans="1:2" ht="13.5" hidden="1">
      <c r="A159">
        <v>128</v>
      </c>
      <c r="B159" t="s">
        <v>578</v>
      </c>
    </row>
    <row r="160" spans="1:2" ht="13.5" hidden="1">
      <c r="A160">
        <v>129</v>
      </c>
      <c r="B160" t="s">
        <v>579</v>
      </c>
    </row>
    <row r="161" spans="1:2" ht="13.5" hidden="1">
      <c r="A161">
        <v>130</v>
      </c>
      <c r="B161" t="s">
        <v>580</v>
      </c>
    </row>
    <row r="162" spans="1:2" ht="13.5" hidden="1">
      <c r="A162">
        <v>131</v>
      </c>
      <c r="B162" t="s">
        <v>581</v>
      </c>
    </row>
    <row r="163" spans="1:2" ht="13.5" hidden="1">
      <c r="A163">
        <v>132</v>
      </c>
      <c r="B163" t="s">
        <v>582</v>
      </c>
    </row>
    <row r="164" spans="1:2" ht="13.5" hidden="1">
      <c r="A164">
        <v>133</v>
      </c>
      <c r="B164" t="s">
        <v>583</v>
      </c>
    </row>
    <row r="165" spans="1:2" ht="13.5" hidden="1">
      <c r="A165">
        <v>134</v>
      </c>
      <c r="B165" t="s">
        <v>584</v>
      </c>
    </row>
    <row r="166" spans="1:2" ht="13.5" hidden="1">
      <c r="A166">
        <v>135</v>
      </c>
      <c r="B166" t="s">
        <v>549</v>
      </c>
    </row>
    <row r="167" spans="1:2" ht="13.5" hidden="1">
      <c r="A167">
        <v>136</v>
      </c>
      <c r="B167" t="s">
        <v>585</v>
      </c>
    </row>
    <row r="168" spans="1:2" ht="13.5" hidden="1">
      <c r="A168">
        <v>137</v>
      </c>
      <c r="B168" t="s">
        <v>586</v>
      </c>
    </row>
    <row r="169" spans="1:2" ht="13.5" hidden="1">
      <c r="A169">
        <v>138</v>
      </c>
      <c r="B169" t="s">
        <v>587</v>
      </c>
    </row>
    <row r="170" spans="1:2" ht="13.5" hidden="1">
      <c r="A170">
        <v>139</v>
      </c>
      <c r="B170" t="s">
        <v>588</v>
      </c>
    </row>
    <row r="171" spans="1:2" ht="13.5" hidden="1">
      <c r="A171">
        <v>140</v>
      </c>
      <c r="B171" t="s">
        <v>589</v>
      </c>
    </row>
    <row r="172" spans="1:2" ht="13.5" hidden="1">
      <c r="A172">
        <v>141</v>
      </c>
      <c r="B172" t="s">
        <v>590</v>
      </c>
    </row>
    <row r="173" spans="1:2" ht="13.5" hidden="1">
      <c r="A173">
        <v>142</v>
      </c>
      <c r="B173" t="s">
        <v>591</v>
      </c>
    </row>
    <row r="174" spans="1:2" ht="13.5" hidden="1">
      <c r="A174">
        <v>143</v>
      </c>
      <c r="B174" t="s">
        <v>592</v>
      </c>
    </row>
    <row r="175" spans="1:2" ht="13.5" hidden="1">
      <c r="A175">
        <v>144</v>
      </c>
      <c r="B175" t="s">
        <v>593</v>
      </c>
    </row>
    <row r="176" spans="1:2" ht="13.5" hidden="1">
      <c r="A176">
        <v>145</v>
      </c>
      <c r="B176" t="s">
        <v>594</v>
      </c>
    </row>
    <row r="177" spans="1:2" ht="13.5" hidden="1">
      <c r="A177">
        <v>146</v>
      </c>
      <c r="B177" t="s">
        <v>595</v>
      </c>
    </row>
    <row r="178" spans="1:2" ht="13.5" hidden="1">
      <c r="A178">
        <v>147</v>
      </c>
      <c r="B178" t="s">
        <v>596</v>
      </c>
    </row>
    <row r="179" spans="1:2" ht="13.5" hidden="1">
      <c r="A179">
        <v>148</v>
      </c>
      <c r="B179" t="s">
        <v>597</v>
      </c>
    </row>
    <row r="180" spans="1:2" ht="13.5" hidden="1">
      <c r="A180">
        <v>149</v>
      </c>
      <c r="B180" t="s">
        <v>598</v>
      </c>
    </row>
    <row r="181" spans="1:2" ht="13.5" hidden="1">
      <c r="A181">
        <v>150</v>
      </c>
      <c r="B181" t="s">
        <v>599</v>
      </c>
    </row>
    <row r="182" spans="1:2" ht="13.5" hidden="1">
      <c r="A182">
        <v>151</v>
      </c>
      <c r="B182" t="s">
        <v>600</v>
      </c>
    </row>
    <row r="183" spans="1:2" ht="13.5" hidden="1">
      <c r="A183">
        <v>152</v>
      </c>
      <c r="B183" t="s">
        <v>601</v>
      </c>
    </row>
    <row r="184" spans="1:2" ht="13.5" hidden="1">
      <c r="A184">
        <v>153</v>
      </c>
      <c r="B184" t="s">
        <v>602</v>
      </c>
    </row>
    <row r="185" spans="1:2" ht="13.5" hidden="1">
      <c r="A185">
        <v>154</v>
      </c>
      <c r="B185" t="s">
        <v>603</v>
      </c>
    </row>
    <row r="186" spans="1:2" ht="13.5" hidden="1">
      <c r="A186">
        <v>155</v>
      </c>
      <c r="B186" t="s">
        <v>604</v>
      </c>
    </row>
    <row r="187" spans="1:2" ht="13.5" hidden="1">
      <c r="A187">
        <v>156</v>
      </c>
      <c r="B187" t="s">
        <v>605</v>
      </c>
    </row>
    <row r="188" spans="1:2" ht="13.5" hidden="1">
      <c r="A188">
        <v>157</v>
      </c>
      <c r="B188" t="s">
        <v>606</v>
      </c>
    </row>
    <row r="189" spans="1:2" ht="13.5" hidden="1">
      <c r="A189">
        <v>158</v>
      </c>
      <c r="B189" t="s">
        <v>607</v>
      </c>
    </row>
    <row r="190" spans="1:2" ht="13.5" hidden="1">
      <c r="A190">
        <v>159</v>
      </c>
      <c r="B190" t="s">
        <v>608</v>
      </c>
    </row>
    <row r="191" spans="1:2" ht="13.5" hidden="1">
      <c r="A191">
        <v>160</v>
      </c>
      <c r="B191" t="s">
        <v>609</v>
      </c>
    </row>
    <row r="192" spans="1:2" ht="13.5" hidden="1">
      <c r="A192">
        <v>161</v>
      </c>
      <c r="B192" t="s">
        <v>610</v>
      </c>
    </row>
    <row r="193" spans="1:2" ht="13.5" hidden="1">
      <c r="A193">
        <v>162</v>
      </c>
      <c r="B193" t="s">
        <v>611</v>
      </c>
    </row>
    <row r="194" spans="1:2" ht="13.5" hidden="1">
      <c r="A194">
        <v>163</v>
      </c>
      <c r="B194" t="s">
        <v>612</v>
      </c>
    </row>
    <row r="195" spans="1:2" ht="13.5" hidden="1">
      <c r="A195">
        <v>164</v>
      </c>
      <c r="B195" t="s">
        <v>613</v>
      </c>
    </row>
    <row r="196" spans="1:2" ht="13.5" hidden="1">
      <c r="A196">
        <v>165</v>
      </c>
      <c r="B196" t="s">
        <v>614</v>
      </c>
    </row>
    <row r="197" spans="1:2" ht="13.5" hidden="1">
      <c r="A197">
        <v>166</v>
      </c>
      <c r="B197" t="s">
        <v>615</v>
      </c>
    </row>
    <row r="198" spans="1:2" ht="13.5" hidden="1">
      <c r="A198">
        <v>167</v>
      </c>
      <c r="B198" t="s">
        <v>616</v>
      </c>
    </row>
    <row r="199" spans="1:2" ht="13.5" hidden="1">
      <c r="A199">
        <v>168</v>
      </c>
      <c r="B199" t="s">
        <v>617</v>
      </c>
    </row>
    <row r="200" spans="1:2" ht="13.5" hidden="1">
      <c r="A200">
        <v>169</v>
      </c>
      <c r="B200" t="s">
        <v>618</v>
      </c>
    </row>
    <row r="201" spans="1:2" ht="13.5" hidden="1">
      <c r="A201">
        <v>170</v>
      </c>
      <c r="B201" t="s">
        <v>619</v>
      </c>
    </row>
    <row r="202" spans="1:2" ht="13.5" hidden="1">
      <c r="A202">
        <v>171</v>
      </c>
      <c r="B202" t="s">
        <v>620</v>
      </c>
    </row>
    <row r="203" spans="1:2" ht="13.5" hidden="1">
      <c r="A203">
        <v>172</v>
      </c>
      <c r="B203" t="s">
        <v>621</v>
      </c>
    </row>
    <row r="204" spans="1:2" ht="13.5" hidden="1">
      <c r="A204">
        <v>173</v>
      </c>
      <c r="B204" t="s">
        <v>622</v>
      </c>
    </row>
    <row r="205" spans="1:2" ht="13.5" hidden="1">
      <c r="A205">
        <v>174</v>
      </c>
      <c r="B205" t="s">
        <v>623</v>
      </c>
    </row>
    <row r="206" spans="1:2" ht="13.5" hidden="1">
      <c r="A206">
        <v>175</v>
      </c>
      <c r="B206" t="s">
        <v>624</v>
      </c>
    </row>
    <row r="207" spans="1:2" ht="13.5" hidden="1">
      <c r="A207">
        <v>176</v>
      </c>
      <c r="B207" t="s">
        <v>625</v>
      </c>
    </row>
    <row r="208" spans="1:2" ht="13.5" hidden="1">
      <c r="A208">
        <v>177</v>
      </c>
      <c r="B208" t="s">
        <v>626</v>
      </c>
    </row>
    <row r="209" spans="1:2" ht="13.5" hidden="1">
      <c r="A209">
        <v>178</v>
      </c>
      <c r="B209" t="s">
        <v>627</v>
      </c>
    </row>
    <row r="210" spans="1:2" ht="13.5" hidden="1">
      <c r="A210">
        <v>179</v>
      </c>
      <c r="B210" t="s">
        <v>628</v>
      </c>
    </row>
    <row r="211" spans="1:2" ht="13.5" hidden="1">
      <c r="A211">
        <v>180</v>
      </c>
      <c r="B211" t="s">
        <v>629</v>
      </c>
    </row>
    <row r="212" spans="1:2" ht="13.5" hidden="1">
      <c r="A212">
        <v>181</v>
      </c>
      <c r="B212" t="s">
        <v>630</v>
      </c>
    </row>
    <row r="213" spans="1:2" ht="13.5" hidden="1">
      <c r="A213">
        <v>182</v>
      </c>
      <c r="B213" t="s">
        <v>631</v>
      </c>
    </row>
    <row r="214" spans="1:2" ht="13.5" hidden="1">
      <c r="A214">
        <v>183</v>
      </c>
      <c r="B214" t="s">
        <v>632</v>
      </c>
    </row>
    <row r="215" spans="1:2" ht="13.5" hidden="1">
      <c r="A215">
        <v>184</v>
      </c>
      <c r="B215" t="s">
        <v>633</v>
      </c>
    </row>
    <row r="216" spans="1:2" ht="13.5" hidden="1">
      <c r="A216">
        <v>185</v>
      </c>
      <c r="B216" t="s">
        <v>634</v>
      </c>
    </row>
    <row r="217" spans="1:2" ht="13.5" hidden="1">
      <c r="A217">
        <v>186</v>
      </c>
      <c r="B217" t="s">
        <v>635</v>
      </c>
    </row>
    <row r="218" spans="1:2" ht="13.5" hidden="1">
      <c r="A218">
        <v>187</v>
      </c>
      <c r="B218" t="s">
        <v>636</v>
      </c>
    </row>
    <row r="219" spans="1:2" ht="13.5" hidden="1">
      <c r="A219">
        <v>188</v>
      </c>
      <c r="B219" t="s">
        <v>637</v>
      </c>
    </row>
    <row r="220" spans="1:2" ht="13.5" hidden="1">
      <c r="A220">
        <v>189</v>
      </c>
      <c r="B220" t="s">
        <v>638</v>
      </c>
    </row>
    <row r="221" spans="1:2" ht="13.5" hidden="1">
      <c r="A221">
        <v>190</v>
      </c>
      <c r="B221" t="s">
        <v>639</v>
      </c>
    </row>
    <row r="222" spans="1:2" ht="13.5" hidden="1">
      <c r="A222">
        <v>191</v>
      </c>
      <c r="B222" t="s">
        <v>640</v>
      </c>
    </row>
    <row r="223" spans="1:2" ht="13.5" hidden="1">
      <c r="A223">
        <v>192</v>
      </c>
      <c r="B223" t="s">
        <v>641</v>
      </c>
    </row>
    <row r="224" spans="1:2" ht="13.5" hidden="1">
      <c r="A224">
        <v>193</v>
      </c>
      <c r="B224" t="s">
        <v>642</v>
      </c>
    </row>
  </sheetData>
  <sheetProtection password="CC9E" sheet="1" selectLockedCells="1"/>
  <mergeCells count="18">
    <mergeCell ref="B29:H29"/>
    <mergeCell ref="C21:H21"/>
    <mergeCell ref="C22:H22"/>
    <mergeCell ref="C24:H24"/>
    <mergeCell ref="C23:H23"/>
    <mergeCell ref="C25:H25"/>
    <mergeCell ref="C26:H26"/>
    <mergeCell ref="C27:H27"/>
    <mergeCell ref="B1:G1"/>
    <mergeCell ref="E11:F11"/>
    <mergeCell ref="B28:I28"/>
    <mergeCell ref="E15:F15"/>
    <mergeCell ref="E18:F18"/>
    <mergeCell ref="E9:F9"/>
    <mergeCell ref="C5:F5"/>
    <mergeCell ref="C6:F6"/>
    <mergeCell ref="C7:F7"/>
    <mergeCell ref="F4:G4"/>
  </mergeCells>
  <dataValidations count="3">
    <dataValidation allowBlank="1" showInputMessage="1" showErrorMessage="1" imeMode="on" sqref="E9 C9"/>
    <dataValidation type="list" showInputMessage="1" showErrorMessage="1" prompt="▼をクリックして&#10;選択してください" error="リストから選択してください" sqref="E4">
      <formula1>$M$8:$M$9</formula1>
    </dataValidation>
    <dataValidation type="whole" operator="lessThan" allowBlank="1" showErrorMessage="1" error="学校一覧表から番号を入力してください。" imeMode="off" sqref="C3">
      <formula1>637</formula1>
    </dataValidation>
  </dataValidations>
  <printOptions/>
  <pageMargins left="0.49" right="0.22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2"/>
  <sheetViews>
    <sheetView showGridLines="0" zoomScalePageLayoutView="0" workbookViewId="0" topLeftCell="A1">
      <selection activeCell="C19" sqref="C19"/>
    </sheetView>
  </sheetViews>
  <sheetFormatPr defaultColWidth="9.00390625" defaultRowHeight="13.5"/>
  <cols>
    <col min="1" max="1" width="7.625" style="14" customWidth="1"/>
    <col min="2" max="2" width="14.375" style="14" customWidth="1"/>
    <col min="3" max="3" width="11.625" style="14" customWidth="1"/>
    <col min="4" max="4" width="2.625" style="14" customWidth="1"/>
    <col min="5" max="5" width="8.125" style="14" customWidth="1"/>
    <col min="6" max="6" width="7.00390625" style="14" customWidth="1"/>
    <col min="7" max="7" width="8.125" style="14" customWidth="1"/>
    <col min="8" max="8" width="7.00390625" style="14" customWidth="1"/>
    <col min="9" max="10" width="10.75390625" style="14" customWidth="1"/>
    <col min="11" max="11" width="7.75390625" style="23" hidden="1" customWidth="1"/>
    <col min="12" max="12" width="7.00390625" style="23" hidden="1" customWidth="1"/>
    <col min="13" max="13" width="11.50390625" style="23" hidden="1" customWidth="1"/>
    <col min="14" max="14" width="13.125" style="23" hidden="1" customWidth="1"/>
    <col min="15" max="15" width="7.625" style="23" hidden="1" customWidth="1"/>
    <col min="16" max="16" width="10.00390625" style="14" hidden="1" customWidth="1"/>
    <col min="17" max="17" width="7.375" style="14" hidden="1" customWidth="1"/>
    <col min="18" max="18" width="6.375" style="14" hidden="1" customWidth="1"/>
    <col min="19" max="24" width="9.625" style="14" hidden="1" customWidth="1"/>
    <col min="25" max="25" width="9.00390625" style="14" customWidth="1"/>
    <col min="26" max="26" width="10.00390625" style="14" customWidth="1"/>
    <col min="27" max="16384" width="9.00390625" style="14" customWidth="1"/>
  </cols>
  <sheetData>
    <row r="1" spans="1:31" ht="14.25" customHeight="1">
      <c r="A1" s="187" t="s">
        <v>3150</v>
      </c>
      <c r="B1" s="180" t="str">
        <f>'所属データ'!$B$1</f>
        <v>八代市陸上競技記録会申込（平成３０年６月１６日）</v>
      </c>
      <c r="C1" s="180"/>
      <c r="D1" s="180"/>
      <c r="E1" s="30"/>
      <c r="F1" s="181" t="str">
        <f>"所属長名： "&amp;'所属データ'!$C$9&amp;"  印"</f>
        <v>所属長名：   印</v>
      </c>
      <c r="G1" s="181"/>
      <c r="H1" s="181"/>
      <c r="I1" s="31"/>
      <c r="J1" s="31"/>
      <c r="M1" s="87"/>
      <c r="O1" s="17" t="s">
        <v>398</v>
      </c>
      <c r="P1" s="17" t="s">
        <v>399</v>
      </c>
      <c r="Q1" s="17" t="s">
        <v>400</v>
      </c>
      <c r="R1" s="17" t="s">
        <v>382</v>
      </c>
      <c r="S1" s="17" t="s">
        <v>395</v>
      </c>
      <c r="T1" s="17" t="s">
        <v>396</v>
      </c>
      <c r="U1" s="17" t="s">
        <v>397</v>
      </c>
      <c r="V1" s="17" t="s">
        <v>383</v>
      </c>
      <c r="W1" s="17" t="s">
        <v>384</v>
      </c>
      <c r="X1" s="17" t="s">
        <v>385</v>
      </c>
      <c r="Y1" s="18"/>
      <c r="Z1" s="18"/>
      <c r="AA1" s="18"/>
      <c r="AB1" s="18"/>
      <c r="AC1" s="18"/>
      <c r="AD1" s="18"/>
      <c r="AE1" s="18"/>
    </row>
    <row r="2" spans="1:31" ht="14.25" customHeight="1" thickBot="1">
      <c r="A2" s="188"/>
      <c r="B2" s="186" t="e">
        <f>"所属名："&amp;'所属データ'!$C$4</f>
        <v>#N/A</v>
      </c>
      <c r="C2" s="186"/>
      <c r="D2" s="186"/>
      <c r="E2" s="30"/>
      <c r="F2" s="31" t="str">
        <f>"監督名："&amp;'所属データ'!$E$9</f>
        <v>監督名：</v>
      </c>
      <c r="G2" s="32"/>
      <c r="I2" s="86">
        <f>IF(COUNTA(I6:I50)&gt;6,"ﾘﾚｰ人数ｵｰﾊﾞｰ","")</f>
      </c>
      <c r="J2" s="86">
        <f>IF(COUNTA(J6:J50)&gt;6,"ﾘﾚｰ人数ｵｰﾊﾞｰ","")</f>
      </c>
      <c r="M2" s="22"/>
      <c r="N2" s="23">
        <f>IF(COUNTA(I6:I50)&gt;0,'所属データ'!$E$3&amp;"男低",0)</f>
        <v>0</v>
      </c>
      <c r="O2" s="15">
        <f>'所属データ'!$B$13</f>
        <v>100000</v>
      </c>
      <c r="P2" s="15" t="e">
        <f>'所属データ'!$C$4</f>
        <v>#N/A</v>
      </c>
      <c r="R2" s="14">
        <f>IF(I5="","",RIGHT(I5+100000,5))</f>
      </c>
      <c r="S2" s="14">
        <f>IF(ISERROR(SMALL($M$6:$M$50,1)),"",SMALL($M$6:$M$50,1))</f>
      </c>
      <c r="T2" s="14">
        <f>IF(ISERROR(SMALL($M$6:$M$50,2)),"",SMALL($M$6:$M$50,2))</f>
      </c>
      <c r="U2" s="14">
        <f>IF(ISERROR(SMALL($M$6:$M$50,3)),"",SMALL($M$6:$M$50,3))</f>
      </c>
      <c r="V2" s="14">
        <f>IF(ISERROR(SMALL($M$6:$M$50,4)),"",SMALL($M$6:$M$50,4))</f>
      </c>
      <c r="W2" s="14">
        <f>IF(ISERROR(SMALL($M$6:$M$50,5)),"",SMALL($M$6:$M$50,5))</f>
      </c>
      <c r="X2" s="14">
        <f>IF(ISERROR(SMALL($M$6:$M$50,6)),"",SMALL($M$6:$M$50,6))</f>
      </c>
      <c r="Y2" s="18"/>
      <c r="Z2" s="18"/>
      <c r="AA2" s="18"/>
      <c r="AB2" s="18"/>
      <c r="AC2" s="18"/>
      <c r="AD2" s="18"/>
      <c r="AE2" s="18"/>
    </row>
    <row r="3" spans="1:31" ht="14.25" customHeight="1" thickBot="1">
      <c r="A3" s="189"/>
      <c r="B3" s="189"/>
      <c r="C3" s="23"/>
      <c r="D3" s="23"/>
      <c r="E3" s="23"/>
      <c r="F3" s="85"/>
      <c r="G3" s="85"/>
      <c r="I3" s="108" t="str">
        <f>IF('所属データ'!E4="小学","リレ－A","低400mR")</f>
        <v>低400mR</v>
      </c>
      <c r="J3" s="109" t="str">
        <f>IF('所属データ'!E4="小学","リレ－B","共通400mR")</f>
        <v>共通400mR</v>
      </c>
      <c r="K3" s="23" t="s">
        <v>392</v>
      </c>
      <c r="N3" s="23">
        <f>IF(COUNTA(J6:J50)&gt;0,'所属データ'!$E$3&amp;"男共",0)</f>
        <v>0</v>
      </c>
      <c r="O3" s="15">
        <f>'所属データ'!$B$13</f>
        <v>100000</v>
      </c>
      <c r="P3" s="15" t="e">
        <f>'所属データ'!$C$4</f>
        <v>#N/A</v>
      </c>
      <c r="R3" s="14">
        <f>IF(J5="","",RIGHT(J5+100000,5))</f>
      </c>
      <c r="S3" s="14">
        <f>IF(ISERROR(SMALL($N$6:$N$50,1)),"",SMALL($N$6:$N$50,1))</f>
      </c>
      <c r="T3" s="14">
        <f>IF(ISERROR(SMALL($N$6:$N$50,2)),"",SMALL($N$6:$N$50,2))</f>
      </c>
      <c r="U3" s="14">
        <f>IF(ISERROR(SMALL($N$6:$N$50,3)),"",SMALL($N$6:$N$50,3))</f>
      </c>
      <c r="V3" s="14">
        <f>IF(ISERROR(SMALL($N$6:$N$50,4)),"",SMALL($N$6:$N$50,4))</f>
      </c>
      <c r="W3" s="14">
        <f>IF(ISERROR(SMALL($N$6:$N$50,5)),"",SMALL($N$6:$N$50,5))</f>
      </c>
      <c r="X3" s="14">
        <f>IF(ISERROR(SMALL($N$6:$N$50,6)),"",SMALL($N$6:$N$50,6))</f>
      </c>
      <c r="Y3" s="19"/>
      <c r="Z3" s="18"/>
      <c r="AA3" s="18"/>
      <c r="AB3" s="18"/>
      <c r="AC3" s="18"/>
      <c r="AD3" s="18"/>
      <c r="AE3" s="18"/>
    </row>
    <row r="4" spans="1:31" ht="12" customHeight="1">
      <c r="A4" s="178" t="s">
        <v>388</v>
      </c>
      <c r="B4" s="25" t="s">
        <v>387</v>
      </c>
      <c r="C4" s="25" t="s">
        <v>386</v>
      </c>
      <c r="D4" s="184" t="s">
        <v>391</v>
      </c>
      <c r="E4" s="182" t="s">
        <v>401</v>
      </c>
      <c r="F4" s="182"/>
      <c r="G4" s="182" t="s">
        <v>3133</v>
      </c>
      <c r="H4" s="183"/>
      <c r="I4" s="110" t="s">
        <v>394</v>
      </c>
      <c r="J4" s="158" t="s">
        <v>394</v>
      </c>
      <c r="Y4" s="20"/>
      <c r="Z4" s="18"/>
      <c r="AA4" s="18"/>
      <c r="AB4" s="18"/>
      <c r="AC4" s="18"/>
      <c r="AD4" s="18"/>
      <c r="AE4" s="18"/>
    </row>
    <row r="5" spans="1:31" ht="13.5" customHeight="1" thickBot="1">
      <c r="A5" s="179"/>
      <c r="B5" s="39" t="s">
        <v>389</v>
      </c>
      <c r="C5" s="39" t="s">
        <v>389</v>
      </c>
      <c r="D5" s="185"/>
      <c r="E5" s="26" t="s">
        <v>393</v>
      </c>
      <c r="F5" s="27" t="s">
        <v>394</v>
      </c>
      <c r="G5" s="26" t="s">
        <v>393</v>
      </c>
      <c r="H5" s="117" t="s">
        <v>394</v>
      </c>
      <c r="I5" s="111"/>
      <c r="J5" s="36"/>
      <c r="K5" s="24">
        <f>COUNTA(B6:B50)</f>
        <v>0</v>
      </c>
      <c r="L5" s="24"/>
      <c r="Y5" s="18"/>
      <c r="Z5" s="18"/>
      <c r="AA5" s="18"/>
      <c r="AB5" s="18"/>
      <c r="AC5" s="18"/>
      <c r="AD5" s="18"/>
      <c r="AE5" s="18"/>
    </row>
    <row r="6" spans="1:31" ht="14.25" customHeight="1">
      <c r="A6" s="74">
        <v>1</v>
      </c>
      <c r="B6" s="62"/>
      <c r="C6" s="62"/>
      <c r="D6" s="63"/>
      <c r="E6" s="28"/>
      <c r="F6" s="34"/>
      <c r="G6" s="28"/>
      <c r="H6" s="34"/>
      <c r="I6" s="112"/>
      <c r="J6" s="33"/>
      <c r="K6" s="23">
        <f>'所属データ'!$B$13</f>
        <v>100000</v>
      </c>
      <c r="L6" s="23">
        <f>COUNTA(E6,G6)</f>
        <v>0</v>
      </c>
      <c r="M6" s="23">
        <f aca="true" t="shared" si="0" ref="M6:M50">IF(I6="","",K6*1000+10000+A6)</f>
      </c>
      <c r="N6" s="23">
        <f aca="true" t="shared" si="1" ref="N6:N50">IF(J6="","",K6*1000+10000+A6)</f>
      </c>
      <c r="Y6" s="15"/>
      <c r="Z6" s="37"/>
      <c r="AA6" s="18"/>
      <c r="AB6" s="18"/>
      <c r="AC6" s="18"/>
      <c r="AD6" s="18"/>
      <c r="AE6" s="18"/>
    </row>
    <row r="7" spans="1:16" ht="14.25" customHeight="1">
      <c r="A7" s="75">
        <v>2</v>
      </c>
      <c r="B7" s="62"/>
      <c r="C7" s="62"/>
      <c r="D7" s="63"/>
      <c r="E7" s="28"/>
      <c r="F7" s="34"/>
      <c r="G7" s="28"/>
      <c r="H7" s="34"/>
      <c r="I7" s="112"/>
      <c r="J7" s="33"/>
      <c r="K7" s="23">
        <f>'所属データ'!$B$13</f>
        <v>100000</v>
      </c>
      <c r="L7" s="23">
        <f aca="true" t="shared" si="2" ref="L7:L50">COUNTA(E7,G7)</f>
        <v>0</v>
      </c>
      <c r="M7" s="23">
        <f t="shared" si="0"/>
      </c>
      <c r="N7" s="23">
        <f t="shared" si="1"/>
      </c>
      <c r="O7" s="37"/>
      <c r="P7" s="18"/>
    </row>
    <row r="8" spans="1:27" ht="14.25" customHeight="1">
      <c r="A8" s="75">
        <v>3</v>
      </c>
      <c r="B8" s="62"/>
      <c r="C8" s="62"/>
      <c r="D8" s="63"/>
      <c r="E8" s="28"/>
      <c r="F8" s="34"/>
      <c r="G8" s="28"/>
      <c r="H8" s="34"/>
      <c r="I8" s="112"/>
      <c r="J8" s="33"/>
      <c r="K8" s="23">
        <f>'所属データ'!$B$13</f>
        <v>100000</v>
      </c>
      <c r="L8" s="23">
        <f t="shared" si="2"/>
        <v>0</v>
      </c>
      <c r="M8" s="23">
        <f t="shared" si="0"/>
      </c>
      <c r="N8" s="23">
        <f t="shared" si="1"/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37"/>
      <c r="AA8" s="18"/>
    </row>
    <row r="9" spans="1:27" ht="14.25" customHeight="1">
      <c r="A9" s="75">
        <v>4</v>
      </c>
      <c r="B9" s="62"/>
      <c r="C9" s="62"/>
      <c r="D9" s="63"/>
      <c r="E9" s="28"/>
      <c r="F9" s="34"/>
      <c r="G9" s="28"/>
      <c r="H9" s="34"/>
      <c r="I9" s="112"/>
      <c r="J9" s="33"/>
      <c r="K9" s="23">
        <f>'所属データ'!$B$13</f>
        <v>100000</v>
      </c>
      <c r="L9" s="23">
        <f t="shared" si="2"/>
        <v>0</v>
      </c>
      <c r="M9" s="23">
        <f t="shared" si="0"/>
      </c>
      <c r="N9" s="23">
        <f t="shared" si="1"/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37"/>
      <c r="AA9" s="18"/>
    </row>
    <row r="10" spans="1:27" ht="14.25" customHeight="1" thickBot="1">
      <c r="A10" s="76">
        <v>5</v>
      </c>
      <c r="B10" s="64"/>
      <c r="C10" s="64"/>
      <c r="D10" s="65"/>
      <c r="E10" s="29"/>
      <c r="F10" s="35"/>
      <c r="G10" s="29"/>
      <c r="H10" s="35"/>
      <c r="I10" s="113"/>
      <c r="J10" s="38"/>
      <c r="K10" s="23">
        <f>'所属データ'!$B$13</f>
        <v>100000</v>
      </c>
      <c r="L10" s="23">
        <f t="shared" si="2"/>
        <v>0</v>
      </c>
      <c r="M10" s="23">
        <f t="shared" si="0"/>
      </c>
      <c r="N10" s="23">
        <f t="shared" si="1"/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7"/>
      <c r="AA10" s="18"/>
    </row>
    <row r="11" spans="1:27" ht="14.25" customHeight="1">
      <c r="A11" s="74">
        <v>6</v>
      </c>
      <c r="B11" s="62"/>
      <c r="C11" s="62"/>
      <c r="D11" s="63"/>
      <c r="E11" s="28"/>
      <c r="F11" s="34"/>
      <c r="G11" s="28"/>
      <c r="H11" s="34"/>
      <c r="I11" s="112"/>
      <c r="J11" s="33"/>
      <c r="K11" s="23">
        <f>'所属データ'!$B$13</f>
        <v>100000</v>
      </c>
      <c r="L11" s="23">
        <f t="shared" si="2"/>
        <v>0</v>
      </c>
      <c r="M11" s="23">
        <f t="shared" si="0"/>
      </c>
      <c r="N11" s="23">
        <f t="shared" si="1"/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37"/>
      <c r="AA11" s="18"/>
    </row>
    <row r="12" spans="1:27" ht="14.25" customHeight="1">
      <c r="A12" s="75">
        <v>7</v>
      </c>
      <c r="B12" s="62"/>
      <c r="C12" s="62"/>
      <c r="D12" s="63"/>
      <c r="E12" s="28"/>
      <c r="F12" s="34"/>
      <c r="G12" s="28"/>
      <c r="H12" s="34"/>
      <c r="I12" s="112"/>
      <c r="J12" s="33"/>
      <c r="K12" s="23">
        <f>'所属データ'!$B$13</f>
        <v>100000</v>
      </c>
      <c r="L12" s="23">
        <f t="shared" si="2"/>
        <v>0</v>
      </c>
      <c r="M12" s="23">
        <f t="shared" si="0"/>
      </c>
      <c r="N12" s="23">
        <f t="shared" si="1"/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37"/>
      <c r="AA12" s="18"/>
    </row>
    <row r="13" spans="1:26" ht="14.25" customHeight="1">
      <c r="A13" s="75">
        <v>8</v>
      </c>
      <c r="B13" s="62"/>
      <c r="C13" s="62"/>
      <c r="D13" s="63"/>
      <c r="E13" s="28"/>
      <c r="F13" s="34"/>
      <c r="G13" s="28"/>
      <c r="H13" s="34"/>
      <c r="I13" s="112"/>
      <c r="J13" s="33"/>
      <c r="K13" s="23">
        <f>'所属データ'!$B$13</f>
        <v>100000</v>
      </c>
      <c r="L13" s="23">
        <f t="shared" si="2"/>
        <v>0</v>
      </c>
      <c r="M13" s="23">
        <f t="shared" si="0"/>
      </c>
      <c r="N13" s="23">
        <f t="shared" si="1"/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37"/>
    </row>
    <row r="14" spans="1:26" ht="14.25" customHeight="1">
      <c r="A14" s="75">
        <v>9</v>
      </c>
      <c r="B14" s="62"/>
      <c r="C14" s="62"/>
      <c r="D14" s="63"/>
      <c r="E14" s="28"/>
      <c r="F14" s="34"/>
      <c r="G14" s="28"/>
      <c r="H14" s="34"/>
      <c r="I14" s="112"/>
      <c r="J14" s="33"/>
      <c r="K14" s="23">
        <f>'所属データ'!$B$13</f>
        <v>100000</v>
      </c>
      <c r="L14" s="23">
        <f t="shared" si="2"/>
        <v>0</v>
      </c>
      <c r="M14" s="23">
        <f t="shared" si="0"/>
      </c>
      <c r="N14" s="23">
        <f t="shared" si="1"/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37"/>
    </row>
    <row r="15" spans="1:26" ht="14.25" customHeight="1" thickBot="1">
      <c r="A15" s="76">
        <v>10</v>
      </c>
      <c r="B15" s="64"/>
      <c r="C15" s="64"/>
      <c r="D15" s="65"/>
      <c r="E15" s="29"/>
      <c r="F15" s="35"/>
      <c r="G15" s="29"/>
      <c r="H15" s="35"/>
      <c r="I15" s="113"/>
      <c r="J15" s="38"/>
      <c r="K15" s="23">
        <f>'所属データ'!$B$13</f>
        <v>100000</v>
      </c>
      <c r="L15" s="23">
        <f t="shared" si="2"/>
        <v>0</v>
      </c>
      <c r="M15" s="23">
        <f t="shared" si="0"/>
      </c>
      <c r="N15" s="23">
        <f t="shared" si="1"/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7"/>
    </row>
    <row r="16" spans="1:26" ht="14.25" customHeight="1">
      <c r="A16" s="74">
        <v>11</v>
      </c>
      <c r="B16" s="62"/>
      <c r="C16" s="62"/>
      <c r="D16" s="63"/>
      <c r="E16" s="28"/>
      <c r="F16" s="34"/>
      <c r="G16" s="28"/>
      <c r="H16" s="34"/>
      <c r="I16" s="112"/>
      <c r="J16" s="33"/>
      <c r="K16" s="23">
        <f>'所属データ'!$B$13</f>
        <v>100000</v>
      </c>
      <c r="L16" s="23">
        <f t="shared" si="2"/>
        <v>0</v>
      </c>
      <c r="M16" s="23">
        <f t="shared" si="0"/>
      </c>
      <c r="N16" s="23">
        <f t="shared" si="1"/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7"/>
    </row>
    <row r="17" spans="1:26" ht="14.25" customHeight="1">
      <c r="A17" s="75">
        <v>12</v>
      </c>
      <c r="B17" s="62"/>
      <c r="C17" s="62"/>
      <c r="D17" s="63"/>
      <c r="E17" s="28"/>
      <c r="F17" s="34"/>
      <c r="G17" s="28"/>
      <c r="H17" s="34"/>
      <c r="I17" s="112"/>
      <c r="J17" s="33"/>
      <c r="K17" s="23">
        <f>'所属データ'!$B$13</f>
        <v>100000</v>
      </c>
      <c r="L17" s="23">
        <f t="shared" si="2"/>
        <v>0</v>
      </c>
      <c r="M17" s="23">
        <f t="shared" si="0"/>
      </c>
      <c r="N17" s="23">
        <f t="shared" si="1"/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37"/>
    </row>
    <row r="18" spans="1:26" ht="14.25" customHeight="1">
      <c r="A18" s="75">
        <v>13</v>
      </c>
      <c r="B18" s="62"/>
      <c r="C18" s="62"/>
      <c r="D18" s="63"/>
      <c r="E18" s="28"/>
      <c r="F18" s="34"/>
      <c r="G18" s="28"/>
      <c r="H18" s="34"/>
      <c r="I18" s="112"/>
      <c r="J18" s="33"/>
      <c r="K18" s="23">
        <f>'所属データ'!$B$13</f>
        <v>100000</v>
      </c>
      <c r="L18" s="23">
        <f t="shared" si="2"/>
        <v>0</v>
      </c>
      <c r="M18" s="23">
        <f t="shared" si="0"/>
      </c>
      <c r="N18" s="23">
        <f t="shared" si="1"/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7"/>
    </row>
    <row r="19" spans="1:26" ht="14.25" customHeight="1">
      <c r="A19" s="75">
        <v>14</v>
      </c>
      <c r="B19" s="62"/>
      <c r="C19" s="62"/>
      <c r="D19" s="63"/>
      <c r="E19" s="28"/>
      <c r="F19" s="34"/>
      <c r="G19" s="28"/>
      <c r="H19" s="34"/>
      <c r="I19" s="112"/>
      <c r="J19" s="33"/>
      <c r="K19" s="23">
        <f>'所属データ'!$B$13</f>
        <v>100000</v>
      </c>
      <c r="L19" s="23">
        <f t="shared" si="2"/>
        <v>0</v>
      </c>
      <c r="M19" s="23">
        <f t="shared" si="0"/>
      </c>
      <c r="N19" s="23">
        <f t="shared" si="1"/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7"/>
    </row>
    <row r="20" spans="1:26" ht="14.25" customHeight="1" thickBot="1">
      <c r="A20" s="76">
        <v>15</v>
      </c>
      <c r="B20" s="64"/>
      <c r="C20" s="64"/>
      <c r="D20" s="65"/>
      <c r="E20" s="29"/>
      <c r="F20" s="35"/>
      <c r="G20" s="29"/>
      <c r="H20" s="35"/>
      <c r="I20" s="113"/>
      <c r="J20" s="38"/>
      <c r="K20" s="23">
        <f>'所属データ'!$B$13</f>
        <v>100000</v>
      </c>
      <c r="L20" s="23">
        <f t="shared" si="2"/>
        <v>0</v>
      </c>
      <c r="M20" s="23">
        <f t="shared" si="0"/>
      </c>
      <c r="N20" s="23">
        <f t="shared" si="1"/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7"/>
    </row>
    <row r="21" spans="1:26" ht="14.25" customHeight="1">
      <c r="A21" s="74">
        <v>16</v>
      </c>
      <c r="B21" s="62"/>
      <c r="C21" s="62"/>
      <c r="D21" s="63"/>
      <c r="E21" s="28"/>
      <c r="F21" s="34"/>
      <c r="G21" s="28"/>
      <c r="H21" s="34"/>
      <c r="I21" s="112"/>
      <c r="J21" s="33"/>
      <c r="K21" s="23">
        <f>'所属データ'!$B$13</f>
        <v>100000</v>
      </c>
      <c r="L21" s="23">
        <f t="shared" si="2"/>
        <v>0</v>
      </c>
      <c r="M21" s="23">
        <f t="shared" si="0"/>
      </c>
      <c r="N21" s="23">
        <f t="shared" si="1"/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7"/>
    </row>
    <row r="22" spans="1:26" ht="14.25" customHeight="1">
      <c r="A22" s="75">
        <v>17</v>
      </c>
      <c r="B22" s="62"/>
      <c r="C22" s="62"/>
      <c r="D22" s="63"/>
      <c r="E22" s="28"/>
      <c r="F22" s="34"/>
      <c r="G22" s="28"/>
      <c r="H22" s="34"/>
      <c r="I22" s="112"/>
      <c r="J22" s="33"/>
      <c r="K22" s="23">
        <f>'所属データ'!$B$13</f>
        <v>100000</v>
      </c>
      <c r="L22" s="23">
        <f t="shared" si="2"/>
        <v>0</v>
      </c>
      <c r="M22" s="23">
        <f t="shared" si="0"/>
      </c>
      <c r="N22" s="23">
        <f t="shared" si="1"/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7"/>
    </row>
    <row r="23" spans="1:26" ht="14.25" customHeight="1">
      <c r="A23" s="75">
        <v>18</v>
      </c>
      <c r="B23" s="62"/>
      <c r="C23" s="62"/>
      <c r="D23" s="63"/>
      <c r="E23" s="28"/>
      <c r="F23" s="34"/>
      <c r="G23" s="28"/>
      <c r="H23" s="34"/>
      <c r="I23" s="112"/>
      <c r="J23" s="33"/>
      <c r="K23" s="23">
        <f>'所属データ'!$B$13</f>
        <v>100000</v>
      </c>
      <c r="L23" s="23">
        <f t="shared" si="2"/>
        <v>0</v>
      </c>
      <c r="M23" s="23">
        <f t="shared" si="0"/>
      </c>
      <c r="N23" s="23">
        <f t="shared" si="1"/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7"/>
    </row>
    <row r="24" spans="1:26" ht="14.25" customHeight="1">
      <c r="A24" s="75">
        <v>19</v>
      </c>
      <c r="B24" s="62"/>
      <c r="C24" s="62"/>
      <c r="D24" s="63"/>
      <c r="E24" s="28"/>
      <c r="F24" s="34"/>
      <c r="G24" s="28"/>
      <c r="H24" s="34"/>
      <c r="I24" s="112"/>
      <c r="J24" s="33"/>
      <c r="K24" s="23">
        <f>'所属データ'!$B$13</f>
        <v>100000</v>
      </c>
      <c r="L24" s="23">
        <f t="shared" si="2"/>
        <v>0</v>
      </c>
      <c r="M24" s="23">
        <f t="shared" si="0"/>
      </c>
      <c r="N24" s="23">
        <f t="shared" si="1"/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7"/>
    </row>
    <row r="25" spans="1:26" ht="14.25" customHeight="1" thickBot="1">
      <c r="A25" s="76">
        <v>20</v>
      </c>
      <c r="B25" s="64"/>
      <c r="C25" s="64"/>
      <c r="D25" s="65"/>
      <c r="E25" s="29"/>
      <c r="F25" s="35"/>
      <c r="G25" s="29"/>
      <c r="H25" s="35"/>
      <c r="I25" s="113"/>
      <c r="J25" s="38"/>
      <c r="K25" s="23">
        <f>'所属データ'!$B$13</f>
        <v>100000</v>
      </c>
      <c r="L25" s="23">
        <f t="shared" si="2"/>
        <v>0</v>
      </c>
      <c r="M25" s="23">
        <f t="shared" si="0"/>
      </c>
      <c r="N25" s="23">
        <f t="shared" si="1"/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7"/>
    </row>
    <row r="26" spans="1:26" ht="14.25" customHeight="1">
      <c r="A26" s="74">
        <v>21</v>
      </c>
      <c r="B26" s="62"/>
      <c r="C26" s="62"/>
      <c r="D26" s="63"/>
      <c r="E26" s="28"/>
      <c r="F26" s="34"/>
      <c r="G26" s="28"/>
      <c r="H26" s="34"/>
      <c r="I26" s="112"/>
      <c r="J26" s="33"/>
      <c r="K26" s="23">
        <f>'所属データ'!$B$13</f>
        <v>100000</v>
      </c>
      <c r="L26" s="23">
        <f t="shared" si="2"/>
        <v>0</v>
      </c>
      <c r="M26" s="23">
        <f t="shared" si="0"/>
      </c>
      <c r="N26" s="23">
        <f t="shared" si="1"/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7"/>
    </row>
    <row r="27" spans="1:26" ht="14.25" customHeight="1">
      <c r="A27" s="75">
        <v>22</v>
      </c>
      <c r="B27" s="62"/>
      <c r="C27" s="62"/>
      <c r="D27" s="63"/>
      <c r="E27" s="28"/>
      <c r="F27" s="34"/>
      <c r="G27" s="28"/>
      <c r="H27" s="34"/>
      <c r="I27" s="112"/>
      <c r="J27" s="33"/>
      <c r="K27" s="23">
        <f>'所属データ'!$B$13</f>
        <v>100000</v>
      </c>
      <c r="L27" s="23">
        <f t="shared" si="2"/>
        <v>0</v>
      </c>
      <c r="M27" s="23">
        <f t="shared" si="0"/>
      </c>
      <c r="N27" s="23">
        <f t="shared" si="1"/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7"/>
    </row>
    <row r="28" spans="1:26" ht="14.25" customHeight="1">
      <c r="A28" s="75">
        <v>23</v>
      </c>
      <c r="B28" s="62"/>
      <c r="C28" s="62"/>
      <c r="D28" s="63"/>
      <c r="E28" s="28"/>
      <c r="F28" s="34"/>
      <c r="G28" s="28"/>
      <c r="H28" s="34"/>
      <c r="I28" s="112"/>
      <c r="J28" s="33"/>
      <c r="K28" s="23">
        <f>'所属データ'!$B$13</f>
        <v>100000</v>
      </c>
      <c r="L28" s="23">
        <f t="shared" si="2"/>
        <v>0</v>
      </c>
      <c r="M28" s="23">
        <f t="shared" si="0"/>
      </c>
      <c r="N28" s="23">
        <f t="shared" si="1"/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7"/>
    </row>
    <row r="29" spans="1:26" ht="14.25" customHeight="1">
      <c r="A29" s="75">
        <v>24</v>
      </c>
      <c r="B29" s="62"/>
      <c r="C29" s="62"/>
      <c r="D29" s="63"/>
      <c r="E29" s="28"/>
      <c r="F29" s="34"/>
      <c r="G29" s="28"/>
      <c r="H29" s="34"/>
      <c r="I29" s="112"/>
      <c r="J29" s="33"/>
      <c r="K29" s="23">
        <f>'所属データ'!$B$13</f>
        <v>100000</v>
      </c>
      <c r="L29" s="23">
        <f t="shared" si="2"/>
        <v>0</v>
      </c>
      <c r="M29" s="23">
        <f t="shared" si="0"/>
      </c>
      <c r="N29" s="23">
        <f t="shared" si="1"/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7"/>
    </row>
    <row r="30" spans="1:26" ht="14.25" customHeight="1" thickBot="1">
      <c r="A30" s="76">
        <v>25</v>
      </c>
      <c r="B30" s="64"/>
      <c r="C30" s="64"/>
      <c r="D30" s="65"/>
      <c r="E30" s="29"/>
      <c r="F30" s="35"/>
      <c r="G30" s="29"/>
      <c r="H30" s="35"/>
      <c r="I30" s="113"/>
      <c r="J30" s="38"/>
      <c r="K30" s="23">
        <f>'所属データ'!$B$13</f>
        <v>100000</v>
      </c>
      <c r="L30" s="23">
        <f t="shared" si="2"/>
        <v>0</v>
      </c>
      <c r="M30" s="23">
        <f t="shared" si="0"/>
      </c>
      <c r="N30" s="23">
        <f t="shared" si="1"/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7"/>
    </row>
    <row r="31" spans="1:26" ht="14.25" customHeight="1">
      <c r="A31" s="74">
        <v>26</v>
      </c>
      <c r="B31" s="62"/>
      <c r="C31" s="62"/>
      <c r="D31" s="63"/>
      <c r="E31" s="28"/>
      <c r="F31" s="34"/>
      <c r="G31" s="28"/>
      <c r="H31" s="34"/>
      <c r="I31" s="112"/>
      <c r="J31" s="33"/>
      <c r="K31" s="23">
        <f>'所属データ'!$B$13</f>
        <v>100000</v>
      </c>
      <c r="L31" s="23">
        <f t="shared" si="2"/>
        <v>0</v>
      </c>
      <c r="M31" s="23">
        <f t="shared" si="0"/>
      </c>
      <c r="N31" s="23">
        <f t="shared" si="1"/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7"/>
    </row>
    <row r="32" spans="1:26" ht="14.25" customHeight="1">
      <c r="A32" s="75">
        <v>27</v>
      </c>
      <c r="B32" s="62"/>
      <c r="C32" s="62"/>
      <c r="D32" s="63"/>
      <c r="E32" s="28"/>
      <c r="F32" s="34"/>
      <c r="G32" s="28"/>
      <c r="H32" s="34"/>
      <c r="I32" s="112"/>
      <c r="J32" s="33"/>
      <c r="K32" s="23">
        <f>'所属データ'!$B$13</f>
        <v>100000</v>
      </c>
      <c r="L32" s="23">
        <f t="shared" si="2"/>
        <v>0</v>
      </c>
      <c r="M32" s="23">
        <f t="shared" si="0"/>
      </c>
      <c r="N32" s="23">
        <f t="shared" si="1"/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7"/>
    </row>
    <row r="33" spans="1:26" ht="14.25" customHeight="1">
      <c r="A33" s="75">
        <v>28</v>
      </c>
      <c r="B33" s="62"/>
      <c r="C33" s="62"/>
      <c r="D33" s="63"/>
      <c r="E33" s="28"/>
      <c r="F33" s="34"/>
      <c r="G33" s="28"/>
      <c r="H33" s="34"/>
      <c r="I33" s="112"/>
      <c r="J33" s="33"/>
      <c r="K33" s="23">
        <f>'所属データ'!$B$13</f>
        <v>100000</v>
      </c>
      <c r="L33" s="23">
        <f t="shared" si="2"/>
        <v>0</v>
      </c>
      <c r="M33" s="23">
        <f t="shared" si="0"/>
      </c>
      <c r="N33" s="23">
        <f t="shared" si="1"/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37"/>
    </row>
    <row r="34" spans="1:26" ht="14.25" customHeight="1">
      <c r="A34" s="75">
        <v>29</v>
      </c>
      <c r="B34" s="62"/>
      <c r="C34" s="62"/>
      <c r="D34" s="63"/>
      <c r="E34" s="28"/>
      <c r="F34" s="34"/>
      <c r="G34" s="28"/>
      <c r="H34" s="34"/>
      <c r="I34" s="112"/>
      <c r="J34" s="33"/>
      <c r="K34" s="23">
        <f>'所属データ'!$B$13</f>
        <v>100000</v>
      </c>
      <c r="L34" s="23">
        <f t="shared" si="2"/>
        <v>0</v>
      </c>
      <c r="M34" s="23">
        <f t="shared" si="0"/>
      </c>
      <c r="N34" s="23">
        <f t="shared" si="1"/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37"/>
    </row>
    <row r="35" spans="1:26" ht="14.25" customHeight="1" thickBot="1">
      <c r="A35" s="76">
        <v>30</v>
      </c>
      <c r="B35" s="64"/>
      <c r="C35" s="64"/>
      <c r="D35" s="65"/>
      <c r="E35" s="29"/>
      <c r="F35" s="35"/>
      <c r="G35" s="29"/>
      <c r="H35" s="35"/>
      <c r="I35" s="113"/>
      <c r="J35" s="38"/>
      <c r="K35" s="23">
        <f>'所属データ'!$B$13</f>
        <v>100000</v>
      </c>
      <c r="L35" s="23">
        <f t="shared" si="2"/>
        <v>0</v>
      </c>
      <c r="M35" s="23">
        <f t="shared" si="0"/>
      </c>
      <c r="N35" s="23">
        <f t="shared" si="1"/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7"/>
    </row>
    <row r="36" spans="1:26" ht="14.25" customHeight="1">
      <c r="A36" s="74">
        <v>31</v>
      </c>
      <c r="B36" s="62"/>
      <c r="C36" s="62"/>
      <c r="D36" s="63"/>
      <c r="E36" s="28"/>
      <c r="F36" s="34"/>
      <c r="G36" s="28"/>
      <c r="H36" s="34"/>
      <c r="I36" s="112"/>
      <c r="J36" s="33"/>
      <c r="K36" s="23">
        <f>'所属データ'!$B$13</f>
        <v>100000</v>
      </c>
      <c r="L36" s="23">
        <f t="shared" si="2"/>
        <v>0</v>
      </c>
      <c r="M36" s="23">
        <f t="shared" si="0"/>
      </c>
      <c r="N36" s="23">
        <f t="shared" si="1"/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7"/>
    </row>
    <row r="37" spans="1:26" ht="14.25" customHeight="1">
      <c r="A37" s="75">
        <v>32</v>
      </c>
      <c r="B37" s="62"/>
      <c r="C37" s="62"/>
      <c r="D37" s="63"/>
      <c r="E37" s="28"/>
      <c r="F37" s="34"/>
      <c r="G37" s="28"/>
      <c r="H37" s="34"/>
      <c r="I37" s="112"/>
      <c r="J37" s="33"/>
      <c r="K37" s="23">
        <f>'所属データ'!$B$13</f>
        <v>100000</v>
      </c>
      <c r="L37" s="23">
        <f t="shared" si="2"/>
        <v>0</v>
      </c>
      <c r="M37" s="23">
        <f t="shared" si="0"/>
      </c>
      <c r="N37" s="23">
        <f t="shared" si="1"/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7"/>
    </row>
    <row r="38" spans="1:26" ht="14.25" customHeight="1">
      <c r="A38" s="75">
        <v>33</v>
      </c>
      <c r="B38" s="62"/>
      <c r="C38" s="62"/>
      <c r="D38" s="63"/>
      <c r="E38" s="28"/>
      <c r="F38" s="34"/>
      <c r="G38" s="28"/>
      <c r="H38" s="34"/>
      <c r="I38" s="112"/>
      <c r="J38" s="33"/>
      <c r="K38" s="23">
        <f>'所属データ'!$B$13</f>
        <v>100000</v>
      </c>
      <c r="L38" s="23">
        <f t="shared" si="2"/>
        <v>0</v>
      </c>
      <c r="M38" s="23">
        <f t="shared" si="0"/>
      </c>
      <c r="N38" s="23">
        <f t="shared" si="1"/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37"/>
    </row>
    <row r="39" spans="1:26" ht="14.25" customHeight="1">
      <c r="A39" s="75">
        <v>34</v>
      </c>
      <c r="B39" s="62"/>
      <c r="C39" s="62"/>
      <c r="D39" s="63"/>
      <c r="E39" s="28"/>
      <c r="F39" s="34"/>
      <c r="G39" s="28"/>
      <c r="H39" s="34"/>
      <c r="I39" s="112"/>
      <c r="J39" s="33"/>
      <c r="K39" s="23">
        <f>'所属データ'!$B$13</f>
        <v>100000</v>
      </c>
      <c r="L39" s="23">
        <f t="shared" si="2"/>
        <v>0</v>
      </c>
      <c r="M39" s="23">
        <f t="shared" si="0"/>
      </c>
      <c r="N39" s="23">
        <f t="shared" si="1"/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37"/>
    </row>
    <row r="40" spans="1:26" ht="14.25" customHeight="1" thickBot="1">
      <c r="A40" s="76">
        <v>35</v>
      </c>
      <c r="B40" s="64"/>
      <c r="C40" s="64"/>
      <c r="D40" s="65"/>
      <c r="E40" s="29"/>
      <c r="F40" s="35"/>
      <c r="G40" s="29"/>
      <c r="H40" s="35"/>
      <c r="I40" s="113"/>
      <c r="J40" s="38"/>
      <c r="K40" s="23">
        <f>'所属データ'!$B$13</f>
        <v>100000</v>
      </c>
      <c r="L40" s="23">
        <f t="shared" si="2"/>
        <v>0</v>
      </c>
      <c r="M40" s="23">
        <f t="shared" si="0"/>
      </c>
      <c r="N40" s="23">
        <f t="shared" si="1"/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37"/>
    </row>
    <row r="41" spans="1:26" ht="14.25" customHeight="1">
      <c r="A41" s="74">
        <v>36</v>
      </c>
      <c r="B41" s="62"/>
      <c r="C41" s="62"/>
      <c r="D41" s="63"/>
      <c r="E41" s="28"/>
      <c r="F41" s="34"/>
      <c r="G41" s="28"/>
      <c r="H41" s="34"/>
      <c r="I41" s="112"/>
      <c r="J41" s="33"/>
      <c r="K41" s="23">
        <f>'所属データ'!$B$13</f>
        <v>100000</v>
      </c>
      <c r="L41" s="23">
        <f t="shared" si="2"/>
        <v>0</v>
      </c>
      <c r="M41" s="23">
        <f t="shared" si="0"/>
      </c>
      <c r="N41" s="23">
        <f t="shared" si="1"/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37"/>
    </row>
    <row r="42" spans="1:26" ht="14.25" customHeight="1">
      <c r="A42" s="75">
        <v>37</v>
      </c>
      <c r="B42" s="62"/>
      <c r="C42" s="62"/>
      <c r="D42" s="63"/>
      <c r="E42" s="28"/>
      <c r="F42" s="34"/>
      <c r="G42" s="28"/>
      <c r="H42" s="34"/>
      <c r="I42" s="112"/>
      <c r="J42" s="33"/>
      <c r="K42" s="23">
        <f>'所属データ'!$B$13</f>
        <v>100000</v>
      </c>
      <c r="L42" s="23">
        <f t="shared" si="2"/>
        <v>0</v>
      </c>
      <c r="M42" s="23">
        <f t="shared" si="0"/>
      </c>
      <c r="N42" s="23">
        <f t="shared" si="1"/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37"/>
    </row>
    <row r="43" spans="1:26" ht="14.25" customHeight="1">
      <c r="A43" s="75">
        <v>38</v>
      </c>
      <c r="B43" s="62"/>
      <c r="C43" s="62"/>
      <c r="D43" s="63"/>
      <c r="E43" s="28"/>
      <c r="F43" s="34"/>
      <c r="G43" s="28"/>
      <c r="H43" s="34"/>
      <c r="I43" s="112"/>
      <c r="J43" s="33"/>
      <c r="K43" s="23">
        <f>'所属データ'!$B$13</f>
        <v>100000</v>
      </c>
      <c r="L43" s="23">
        <f t="shared" si="2"/>
        <v>0</v>
      </c>
      <c r="M43" s="23">
        <f t="shared" si="0"/>
      </c>
      <c r="N43" s="23">
        <f t="shared" si="1"/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37"/>
    </row>
    <row r="44" spans="1:26" ht="14.25" customHeight="1">
      <c r="A44" s="75">
        <v>39</v>
      </c>
      <c r="B44" s="62"/>
      <c r="C44" s="62"/>
      <c r="D44" s="63"/>
      <c r="E44" s="28"/>
      <c r="F44" s="34"/>
      <c r="G44" s="28"/>
      <c r="H44" s="34"/>
      <c r="I44" s="112"/>
      <c r="J44" s="33"/>
      <c r="K44" s="23">
        <f>'所属データ'!$B$13</f>
        <v>100000</v>
      </c>
      <c r="L44" s="23">
        <f t="shared" si="2"/>
        <v>0</v>
      </c>
      <c r="M44" s="23">
        <f t="shared" si="0"/>
      </c>
      <c r="N44" s="23">
        <f t="shared" si="1"/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37"/>
    </row>
    <row r="45" spans="1:26" ht="14.25" customHeight="1" thickBot="1">
      <c r="A45" s="76">
        <v>40</v>
      </c>
      <c r="B45" s="64"/>
      <c r="C45" s="64"/>
      <c r="D45" s="65"/>
      <c r="E45" s="29"/>
      <c r="F45" s="35"/>
      <c r="G45" s="29"/>
      <c r="H45" s="35"/>
      <c r="I45" s="113"/>
      <c r="J45" s="38"/>
      <c r="K45" s="23">
        <f>'所属データ'!$B$13</f>
        <v>100000</v>
      </c>
      <c r="L45" s="23">
        <f t="shared" si="2"/>
        <v>0</v>
      </c>
      <c r="M45" s="23">
        <f t="shared" si="0"/>
      </c>
      <c r="N45" s="23">
        <f t="shared" si="1"/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37"/>
    </row>
    <row r="46" spans="1:26" ht="14.25" customHeight="1">
      <c r="A46" s="74">
        <v>41</v>
      </c>
      <c r="B46" s="62"/>
      <c r="C46" s="62"/>
      <c r="D46" s="63"/>
      <c r="E46" s="28"/>
      <c r="F46" s="34"/>
      <c r="G46" s="28"/>
      <c r="H46" s="34"/>
      <c r="I46" s="112"/>
      <c r="J46" s="33"/>
      <c r="K46" s="23">
        <f>'所属データ'!$B$13</f>
        <v>100000</v>
      </c>
      <c r="L46" s="23">
        <f t="shared" si="2"/>
        <v>0</v>
      </c>
      <c r="M46" s="23">
        <f t="shared" si="0"/>
      </c>
      <c r="N46" s="23">
        <f t="shared" si="1"/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37"/>
    </row>
    <row r="47" spans="1:26" ht="14.25" customHeight="1">
      <c r="A47" s="75">
        <v>42</v>
      </c>
      <c r="B47" s="62"/>
      <c r="C47" s="62"/>
      <c r="D47" s="63"/>
      <c r="E47" s="28"/>
      <c r="F47" s="34"/>
      <c r="G47" s="28"/>
      <c r="H47" s="34"/>
      <c r="I47" s="112"/>
      <c r="J47" s="33"/>
      <c r="K47" s="23">
        <f>'所属データ'!$B$13</f>
        <v>100000</v>
      </c>
      <c r="L47" s="23">
        <f t="shared" si="2"/>
        <v>0</v>
      </c>
      <c r="M47" s="23">
        <f t="shared" si="0"/>
      </c>
      <c r="N47" s="23">
        <f t="shared" si="1"/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37"/>
    </row>
    <row r="48" spans="1:26" ht="14.25" customHeight="1">
      <c r="A48" s="75">
        <v>43</v>
      </c>
      <c r="B48" s="62"/>
      <c r="C48" s="62"/>
      <c r="D48" s="63"/>
      <c r="E48" s="28"/>
      <c r="F48" s="34"/>
      <c r="G48" s="28"/>
      <c r="H48" s="34"/>
      <c r="I48" s="112"/>
      <c r="J48" s="33"/>
      <c r="K48" s="23">
        <f>'所属データ'!$B$13</f>
        <v>100000</v>
      </c>
      <c r="L48" s="23">
        <f t="shared" si="2"/>
        <v>0</v>
      </c>
      <c r="M48" s="23">
        <f t="shared" si="0"/>
      </c>
      <c r="N48" s="23">
        <f t="shared" si="1"/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37"/>
    </row>
    <row r="49" spans="1:26" ht="14.25" customHeight="1">
      <c r="A49" s="75">
        <v>44</v>
      </c>
      <c r="B49" s="62"/>
      <c r="C49" s="62"/>
      <c r="D49" s="63"/>
      <c r="E49" s="28"/>
      <c r="F49" s="34"/>
      <c r="G49" s="28"/>
      <c r="H49" s="34"/>
      <c r="I49" s="112"/>
      <c r="J49" s="33"/>
      <c r="K49" s="23">
        <f>'所属データ'!$B$13</f>
        <v>100000</v>
      </c>
      <c r="L49" s="23">
        <f t="shared" si="2"/>
        <v>0</v>
      </c>
      <c r="M49" s="23">
        <f t="shared" si="0"/>
      </c>
      <c r="N49" s="23">
        <f t="shared" si="1"/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37"/>
    </row>
    <row r="50" spans="1:26" ht="14.25" customHeight="1" thickBot="1">
      <c r="A50" s="76">
        <v>45</v>
      </c>
      <c r="B50" s="64"/>
      <c r="C50" s="64"/>
      <c r="D50" s="65"/>
      <c r="E50" s="29"/>
      <c r="F50" s="35"/>
      <c r="G50" s="29"/>
      <c r="H50" s="35"/>
      <c r="I50" s="113"/>
      <c r="J50" s="38"/>
      <c r="K50" s="23">
        <f>'所属データ'!$B$13</f>
        <v>100000</v>
      </c>
      <c r="L50" s="23">
        <f t="shared" si="2"/>
        <v>0</v>
      </c>
      <c r="M50" s="23">
        <f t="shared" si="0"/>
      </c>
      <c r="N50" s="23">
        <f t="shared" si="1"/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37"/>
    </row>
    <row r="54" spans="2:15" ht="13.5" hidden="1">
      <c r="B54" s="14" t="str">
        <f>IF('所属データ'!$E$4="小学",'男子'!D54,C54)</f>
        <v>中１・１００ｍ</v>
      </c>
      <c r="C54" s="14" t="s">
        <v>422</v>
      </c>
      <c r="D54" s="14" t="s">
        <v>3128</v>
      </c>
      <c r="E54" s="82"/>
      <c r="I54" s="23"/>
      <c r="J54" s="23"/>
      <c r="O54" s="14"/>
    </row>
    <row r="55" spans="2:15" ht="13.5" hidden="1">
      <c r="B55" s="14" t="str">
        <f>IF('所属データ'!$E$4="小学",'男子'!D55,C55)</f>
        <v>中１・１５００ｍ</v>
      </c>
      <c r="C55" s="14" t="s">
        <v>421</v>
      </c>
      <c r="D55" s="14" t="s">
        <v>3129</v>
      </c>
      <c r="E55" s="80"/>
      <c r="I55" s="23"/>
      <c r="J55" s="23"/>
      <c r="O55" s="14"/>
    </row>
    <row r="56" spans="2:15" ht="13.5" hidden="1">
      <c r="B56" s="14" t="str">
        <f>IF('所属データ'!$E$4="小学",'男子'!D56,C56)</f>
        <v>中２・１００ｍ</v>
      </c>
      <c r="C56" s="14" t="s">
        <v>423</v>
      </c>
      <c r="D56" s="14" t="s">
        <v>445</v>
      </c>
      <c r="E56" s="82"/>
      <c r="I56" s="23"/>
      <c r="J56" s="23"/>
      <c r="O56" s="14"/>
    </row>
    <row r="57" spans="2:15" ht="13.5" hidden="1">
      <c r="B57" s="14" t="str">
        <f>IF('所属データ'!$E$4="小学",'男子'!D57,C57)</f>
        <v>中２・１５００ｍ</v>
      </c>
      <c r="C57" s="14" t="s">
        <v>424</v>
      </c>
      <c r="D57" s="14" t="s">
        <v>446</v>
      </c>
      <c r="E57" s="80"/>
      <c r="I57" s="23"/>
      <c r="J57" s="23"/>
      <c r="O57" s="14"/>
    </row>
    <row r="58" spans="2:15" ht="13.5" hidden="1">
      <c r="B58" s="14" t="str">
        <f>IF('所属データ'!$E$4="小学",'男子'!D58,C58)</f>
        <v>中３・１００ｍ</v>
      </c>
      <c r="C58" s="14" t="s">
        <v>425</v>
      </c>
      <c r="D58" s="14" t="s">
        <v>447</v>
      </c>
      <c r="E58" s="80"/>
      <c r="I58" s="23"/>
      <c r="J58" s="23"/>
      <c r="O58" s="14"/>
    </row>
    <row r="59" spans="2:15" ht="13.5" hidden="1">
      <c r="B59" s="14" t="str">
        <f>IF('所属データ'!$E$4="小学",'男子'!D59,C59)</f>
        <v>中３・１５００ｍ</v>
      </c>
      <c r="C59" s="14" t="s">
        <v>426</v>
      </c>
      <c r="D59" s="14" t="s">
        <v>448</v>
      </c>
      <c r="E59" s="80"/>
      <c r="I59" s="23"/>
      <c r="J59" s="23"/>
      <c r="O59" s="14"/>
    </row>
    <row r="60" spans="2:15" ht="13.5" hidden="1">
      <c r="B60" s="14" t="str">
        <f>IF('所属データ'!$E$4="小学",'男子'!D60,C60)</f>
        <v>低・１００ｍＨ</v>
      </c>
      <c r="C60" s="14" t="s">
        <v>427</v>
      </c>
      <c r="D60" s="14" t="s">
        <v>449</v>
      </c>
      <c r="E60" s="80"/>
      <c r="I60" s="23"/>
      <c r="J60" s="23"/>
      <c r="O60" s="14"/>
    </row>
    <row r="61" spans="2:15" ht="13.5" hidden="1">
      <c r="B61" s="14" t="str">
        <f>IF('所属データ'!$E$4="小学",'男子'!D61,C61)</f>
        <v>共・２００ｍ</v>
      </c>
      <c r="C61" s="14" t="s">
        <v>428</v>
      </c>
      <c r="D61" s="14" t="s">
        <v>450</v>
      </c>
      <c r="E61" s="80"/>
      <c r="I61" s="23"/>
      <c r="J61" s="23"/>
      <c r="O61" s="14"/>
    </row>
    <row r="62" spans="2:15" ht="13.5" hidden="1">
      <c r="B62" s="14" t="str">
        <f>IF('所属データ'!$E$4="小学",'男子'!D62,C62)</f>
        <v>共・４００ｍ</v>
      </c>
      <c r="C62" s="14" t="s">
        <v>429</v>
      </c>
      <c r="D62" s="14" t="s">
        <v>451</v>
      </c>
      <c r="E62" s="80"/>
      <c r="I62" s="23"/>
      <c r="J62" s="23"/>
      <c r="O62" s="14"/>
    </row>
    <row r="63" spans="2:15" ht="13.5" hidden="1">
      <c r="B63" s="14" t="str">
        <f>IF('所属データ'!$E$4="小学",'男子'!D63,C63)</f>
        <v>共・８００ｍ</v>
      </c>
      <c r="C63" s="14" t="s">
        <v>430</v>
      </c>
      <c r="D63" s="14" t="s">
        <v>450</v>
      </c>
      <c r="E63" s="80"/>
      <c r="I63" s="23"/>
      <c r="J63" s="23"/>
      <c r="O63" s="14"/>
    </row>
    <row r="64" spans="2:15" ht="13.5" hidden="1">
      <c r="B64" s="14" t="str">
        <f>IF('所属データ'!$E$4="小学",'男子'!D64,C64)</f>
        <v>共・３０００ｍ</v>
      </c>
      <c r="C64" s="14" t="s">
        <v>432</v>
      </c>
      <c r="D64" s="14" t="s">
        <v>451</v>
      </c>
      <c r="E64" s="80"/>
      <c r="I64" s="23"/>
      <c r="J64" s="23"/>
      <c r="O64" s="14"/>
    </row>
    <row r="65" spans="2:15" ht="13.5" hidden="1">
      <c r="B65" s="14" t="str">
        <f>IF('所属データ'!$E$4="小学",'男子'!D65,C65)</f>
        <v>共・１１０ｍＨ</v>
      </c>
      <c r="C65" s="14" t="s">
        <v>433</v>
      </c>
      <c r="D65" s="14" t="s">
        <v>451</v>
      </c>
      <c r="E65" s="80"/>
      <c r="I65" s="23"/>
      <c r="J65" s="23"/>
      <c r="O65" s="14"/>
    </row>
    <row r="66" spans="2:15" ht="13.5" hidden="1">
      <c r="B66" s="14" t="str">
        <f>IF('所属データ'!$E$4="小学",'男子'!D66,C66)</f>
        <v>共・走高跳</v>
      </c>
      <c r="C66" s="14" t="s">
        <v>434</v>
      </c>
      <c r="D66" s="14" t="s">
        <v>450</v>
      </c>
      <c r="E66" s="80"/>
      <c r="I66" s="23"/>
      <c r="J66" s="23"/>
      <c r="O66" s="14"/>
    </row>
    <row r="67" spans="2:15" ht="13.5" hidden="1">
      <c r="B67" s="14" t="str">
        <f>IF('所属データ'!$E$4="小学",'男子'!D67,C67)</f>
        <v>共・走幅跳</v>
      </c>
      <c r="C67" s="14" t="s">
        <v>435</v>
      </c>
      <c r="D67" s="14" t="s">
        <v>451</v>
      </c>
      <c r="E67" s="80"/>
      <c r="I67" s="23"/>
      <c r="J67" s="23"/>
      <c r="O67" s="14"/>
    </row>
    <row r="68" spans="2:15" ht="13.5" hidden="1">
      <c r="B68" s="14" t="str">
        <f>IF('所属データ'!$E$4="小学",'男子'!D68,C68)</f>
        <v>共・三段跳</v>
      </c>
      <c r="C68" s="14" t="s">
        <v>436</v>
      </c>
      <c r="D68" s="14" t="s">
        <v>451</v>
      </c>
      <c r="E68" s="80"/>
      <c r="I68" s="23"/>
      <c r="J68" s="23"/>
      <c r="O68" s="14"/>
    </row>
    <row r="69" spans="2:15" ht="13.5" hidden="1">
      <c r="B69" s="14" t="str">
        <f>IF('所属データ'!$E$4="小学",'男子'!D69,C69)</f>
        <v>共・砲丸投</v>
      </c>
      <c r="C69" s="14" t="s">
        <v>437</v>
      </c>
      <c r="D69" s="14" t="s">
        <v>451</v>
      </c>
      <c r="E69" s="80"/>
      <c r="I69" s="23"/>
      <c r="J69" s="23"/>
      <c r="O69" s="14"/>
    </row>
    <row r="70" spans="3:15" ht="13.5">
      <c r="C70" s="16"/>
      <c r="H70" s="23"/>
      <c r="I70" s="23"/>
      <c r="J70" s="23"/>
      <c r="N70" s="14"/>
      <c r="O70" s="14"/>
    </row>
    <row r="71" spans="3:15" ht="13.5">
      <c r="C71" s="16"/>
      <c r="H71" s="23"/>
      <c r="I71" s="23"/>
      <c r="J71" s="23"/>
      <c r="N71" s="14"/>
      <c r="O71" s="14"/>
    </row>
    <row r="72" spans="2:15" ht="13.5">
      <c r="B72" s="16"/>
      <c r="C72" s="16"/>
      <c r="H72" s="23"/>
      <c r="I72" s="23"/>
      <c r="J72" s="23"/>
      <c r="N72" s="14"/>
      <c r="O72" s="14"/>
    </row>
  </sheetData>
  <sheetProtection sheet="1" objects="1" scenarios="1" selectLockedCells="1"/>
  <mergeCells count="9">
    <mergeCell ref="A4:A5"/>
    <mergeCell ref="B1:D1"/>
    <mergeCell ref="F1:H1"/>
    <mergeCell ref="E4:F4"/>
    <mergeCell ref="G4:H4"/>
    <mergeCell ref="D4:D5"/>
    <mergeCell ref="B2:D2"/>
    <mergeCell ref="A1:A2"/>
    <mergeCell ref="A3:B3"/>
  </mergeCells>
  <conditionalFormatting sqref="G6:G50">
    <cfRule type="expression" priority="1" dxfId="0" stopIfTrue="1">
      <formula>AND(G6&lt;&gt;"",E6=G6)</formula>
    </cfRule>
  </conditionalFormatting>
  <dataValidations count="7"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F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:H50 F7:F50">
      <formula1>100</formula1>
      <formula2>600000</formula2>
    </dataValidation>
    <dataValidation type="list" allowBlank="1" showErrorMessage="1" error="エントリーの場合は○をリストから選択してください。" sqref="I6:J50">
      <formula1>$K$3</formula1>
    </dataValidation>
    <dataValidation allowBlank="1" showInputMessage="1" showErrorMessage="1" imeMode="off" sqref="D6:D50"/>
    <dataValidation allowBlank="1" showInputMessage="1" showErrorMessage="1" imeMode="on" sqref="B6:C50"/>
    <dataValidation type="list" allowBlank="1" showInputMessage="1" showErrorMessage="1" sqref="E6:E50 G6:G50">
      <formula1>$B$54:$B$69</formula1>
    </dataValidation>
  </dataValidations>
  <printOptions/>
  <pageMargins left="1.03" right="0.19" top="0.75" bottom="0.33" header="0.41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showGridLines="0" zoomScalePageLayoutView="0" workbookViewId="0" topLeftCell="A1">
      <selection activeCell="E6" sqref="E6"/>
    </sheetView>
  </sheetViews>
  <sheetFormatPr defaultColWidth="9.00390625" defaultRowHeight="13.5"/>
  <cols>
    <col min="1" max="1" width="6.625" style="14" customWidth="1"/>
    <col min="2" max="2" width="14.375" style="14" customWidth="1"/>
    <col min="3" max="3" width="11.625" style="14" customWidth="1"/>
    <col min="4" max="4" width="2.625" style="14" customWidth="1"/>
    <col min="5" max="5" width="8.125" style="14" customWidth="1"/>
    <col min="6" max="6" width="7.00390625" style="14" customWidth="1"/>
    <col min="7" max="7" width="8.125" style="14" customWidth="1"/>
    <col min="8" max="8" width="7.00390625" style="14" customWidth="1"/>
    <col min="9" max="10" width="10.25390625" style="14" customWidth="1"/>
    <col min="11" max="11" width="7.625" style="23" hidden="1" customWidth="1"/>
    <col min="12" max="12" width="5.50390625" style="23" hidden="1" customWidth="1"/>
    <col min="13" max="13" width="11.125" style="23" hidden="1" customWidth="1"/>
    <col min="14" max="14" width="12.875" style="23" hidden="1" customWidth="1"/>
    <col min="15" max="15" width="8.125" style="23" hidden="1" customWidth="1"/>
    <col min="16" max="16" width="10.00390625" style="14" hidden="1" customWidth="1"/>
    <col min="17" max="17" width="9.50390625" style="14" hidden="1" customWidth="1"/>
    <col min="18" max="18" width="6.75390625" style="14" hidden="1" customWidth="1"/>
    <col min="19" max="24" width="10.25390625" style="14" hidden="1" customWidth="1"/>
    <col min="25" max="25" width="9.00390625" style="14" customWidth="1"/>
    <col min="26" max="26" width="10.00390625" style="14" customWidth="1"/>
    <col min="27" max="16384" width="9.00390625" style="14" customWidth="1"/>
  </cols>
  <sheetData>
    <row r="1" spans="1:31" ht="14.25" customHeight="1">
      <c r="A1" s="194" t="s">
        <v>3151</v>
      </c>
      <c r="B1" s="180" t="str">
        <f>'所属データ'!$B$1</f>
        <v>八代市陸上競技記録会申込（平成３０年６月１６日）</v>
      </c>
      <c r="C1" s="180"/>
      <c r="D1" s="180"/>
      <c r="E1" s="30"/>
      <c r="F1" s="181" t="str">
        <f>"所属長名：  "&amp;'所属データ'!$C$9&amp;"　　印"</f>
        <v>所属長名：  　　印</v>
      </c>
      <c r="G1" s="181"/>
      <c r="H1" s="181"/>
      <c r="I1" s="31"/>
      <c r="M1" s="87"/>
      <c r="N1" s="24"/>
      <c r="O1" s="17" t="s">
        <v>370</v>
      </c>
      <c r="P1" s="17" t="s">
        <v>371</v>
      </c>
      <c r="Q1" s="17" t="s">
        <v>372</v>
      </c>
      <c r="R1" s="17" t="s">
        <v>373</v>
      </c>
      <c r="S1" s="17" t="s">
        <v>374</v>
      </c>
      <c r="T1" s="17" t="s">
        <v>375</v>
      </c>
      <c r="U1" s="17" t="s">
        <v>376</v>
      </c>
      <c r="V1" s="17" t="s">
        <v>377</v>
      </c>
      <c r="W1" s="17" t="s">
        <v>378</v>
      </c>
      <c r="X1" s="17" t="s">
        <v>379</v>
      </c>
      <c r="Y1" s="18"/>
      <c r="Z1" s="18"/>
      <c r="AA1" s="18"/>
      <c r="AB1" s="18"/>
      <c r="AC1" s="18"/>
      <c r="AD1" s="18"/>
      <c r="AE1" s="18"/>
    </row>
    <row r="2" spans="1:31" ht="14.25" customHeight="1" thickBot="1">
      <c r="A2" s="195"/>
      <c r="B2" s="199" t="e">
        <f>"所属名："&amp;'所属データ'!$C$4</f>
        <v>#N/A</v>
      </c>
      <c r="C2" s="199"/>
      <c r="D2" s="199"/>
      <c r="E2" s="30"/>
      <c r="F2" s="31" t="str">
        <f>"監督名："&amp;'所属データ'!$E$9</f>
        <v>監督名：</v>
      </c>
      <c r="G2" s="32"/>
      <c r="J2" s="86">
        <f>IF(COUNTA(J6:J50)&gt;6,"ﾘﾚｰ人数ｵｰﾊﾞｰ","")</f>
      </c>
      <c r="M2" s="22"/>
      <c r="N2" s="23">
        <f>IF(COUNTA(I6:I50)&gt;0,'所属データ'!$E$3&amp;"女低",0)</f>
        <v>0</v>
      </c>
      <c r="O2" s="15">
        <f>'所属データ'!$B$13</f>
        <v>100000</v>
      </c>
      <c r="P2" s="15" t="e">
        <f>'所属データ'!$C$4</f>
        <v>#N/A</v>
      </c>
      <c r="R2" s="14">
        <f>IF(I5="","",RIGHT(I5+100000,5))</f>
      </c>
      <c r="S2" s="14">
        <f>IF(ISERROR(SMALL($M$6:$M$50,1)),"",SMALL($M$6:$M$50,1))</f>
      </c>
      <c r="T2" s="14">
        <f>IF(ISERROR(SMALL($M$6:$M$50,2)),"",SMALL($M$6:$M$50,2))</f>
      </c>
      <c r="U2" s="14">
        <f>IF(ISERROR(SMALL($M$6:$M$50,3)),"",SMALL($M$6:$M$50,3))</f>
      </c>
      <c r="V2" s="14">
        <f>IF(ISERROR(SMALL($M$6:$M$50,4)),"",SMALL($M$6:$M$50,4))</f>
      </c>
      <c r="W2" s="14">
        <f>IF(ISERROR(SMALL($M$6:$M$50,5)),"",SMALL($M$6:$M$50,5))</f>
      </c>
      <c r="X2" s="14">
        <f>IF(ISERROR(SMALL($M$6:$M$50,6)),"",SMALL($M$6:$M$50,6))</f>
      </c>
      <c r="Y2" s="18"/>
      <c r="Z2" s="18"/>
      <c r="AA2" s="18"/>
      <c r="AB2" s="18"/>
      <c r="AC2" s="18"/>
      <c r="AD2" s="18"/>
      <c r="AE2" s="18"/>
    </row>
    <row r="3" spans="1:31" ht="14.25" customHeight="1" thickBot="1">
      <c r="A3" s="196"/>
      <c r="B3" s="196"/>
      <c r="C3" s="23"/>
      <c r="D3" s="23"/>
      <c r="E3" s="23"/>
      <c r="F3" s="85"/>
      <c r="G3" s="23"/>
      <c r="I3" s="118" t="str">
        <f>IF('所属データ'!E4="小学","リレ－A","低400mR")</f>
        <v>低400mR</v>
      </c>
      <c r="J3" s="121" t="str">
        <f>IF('所属データ'!E4="小学","リレ－B","共通400mR")</f>
        <v>共通400mR</v>
      </c>
      <c r="K3" s="23" t="s">
        <v>380</v>
      </c>
      <c r="N3" s="23">
        <f>IF(COUNTA(J6:J50)&gt;0,'所属データ'!$E$3&amp;"女共",0)</f>
        <v>0</v>
      </c>
      <c r="O3" s="15">
        <f>'所属データ'!$B$13</f>
        <v>100000</v>
      </c>
      <c r="P3" s="15" t="e">
        <f>'所属データ'!$C$4</f>
        <v>#N/A</v>
      </c>
      <c r="R3" s="14">
        <f>IF(J5="","",RIGHT(J5+100000,5))</f>
      </c>
      <c r="S3" s="14">
        <f>IF(ISERROR(SMALL($N$6:$N$50,1)),"",SMALL($N$6:$N$50,1))</f>
      </c>
      <c r="T3" s="14">
        <f>IF(ISERROR(SMALL($N$6:$N$50,2)),"",SMALL($N$6:$N$50,2))</f>
      </c>
      <c r="U3" s="14">
        <f>IF(ISERROR(SMALL($N$6:$N$50,3)),"",SMALL($N$6:$N$50,3))</f>
      </c>
      <c r="V3" s="14">
        <f>IF(ISERROR(SMALL($N$6:$N$50,4)),"",SMALL($N$6:$N$50,4))</f>
      </c>
      <c r="W3" s="14">
        <f>IF(ISERROR(SMALL($N$6:$N$50,5)),"",SMALL($N$6:$N$50,5))</f>
      </c>
      <c r="X3" s="14">
        <f>IF(ISERROR(SMALL($N$6:$N$50,6)),"",SMALL($N$6:$N$50,6))</f>
      </c>
      <c r="Y3" s="19"/>
      <c r="Z3" s="18"/>
      <c r="AA3" s="18"/>
      <c r="AB3" s="18"/>
      <c r="AC3" s="18"/>
      <c r="AD3" s="18"/>
      <c r="AE3" s="18"/>
    </row>
    <row r="4" spans="1:31" ht="12" customHeight="1">
      <c r="A4" s="197" t="s">
        <v>381</v>
      </c>
      <c r="B4" s="47" t="s">
        <v>387</v>
      </c>
      <c r="C4" s="47" t="s">
        <v>386</v>
      </c>
      <c r="D4" s="192" t="s">
        <v>391</v>
      </c>
      <c r="E4" s="190" t="s">
        <v>401</v>
      </c>
      <c r="F4" s="191"/>
      <c r="G4" s="190" t="s">
        <v>3132</v>
      </c>
      <c r="H4" s="191"/>
      <c r="I4" s="119" t="s">
        <v>444</v>
      </c>
      <c r="J4" s="51" t="s">
        <v>444</v>
      </c>
      <c r="K4" s="24"/>
      <c r="L4" s="24"/>
      <c r="N4" s="24"/>
      <c r="Y4" s="20"/>
      <c r="Z4" s="18"/>
      <c r="AA4" s="18"/>
      <c r="AB4" s="18"/>
      <c r="AC4" s="18"/>
      <c r="AD4" s="18"/>
      <c r="AE4" s="18"/>
    </row>
    <row r="5" spans="1:31" ht="13.5" customHeight="1" thickBot="1">
      <c r="A5" s="198"/>
      <c r="B5" s="48" t="s">
        <v>389</v>
      </c>
      <c r="C5" s="48" t="s">
        <v>389</v>
      </c>
      <c r="D5" s="193"/>
      <c r="E5" s="49" t="s">
        <v>393</v>
      </c>
      <c r="F5" s="50" t="s">
        <v>394</v>
      </c>
      <c r="G5" s="49" t="s">
        <v>393</v>
      </c>
      <c r="H5" s="50" t="s">
        <v>394</v>
      </c>
      <c r="I5" s="120"/>
      <c r="J5" s="88"/>
      <c r="K5" s="24">
        <f>COUNTA(B6:B50)</f>
        <v>0</v>
      </c>
      <c r="L5" s="24"/>
      <c r="Y5" s="18"/>
      <c r="Z5" s="18"/>
      <c r="AA5" s="18"/>
      <c r="AB5" s="18"/>
      <c r="AC5" s="18"/>
      <c r="AD5" s="18"/>
      <c r="AE5" s="18"/>
    </row>
    <row r="6" spans="1:31" ht="14.25" customHeight="1">
      <c r="A6" s="77">
        <v>1</v>
      </c>
      <c r="B6" s="152"/>
      <c r="C6" s="152"/>
      <c r="D6" s="67"/>
      <c r="E6" s="52"/>
      <c r="F6" s="53"/>
      <c r="G6" s="52"/>
      <c r="H6" s="53"/>
      <c r="I6" s="114"/>
      <c r="J6" s="58"/>
      <c r="K6" s="23">
        <f>'所属データ'!$B$13</f>
        <v>100000</v>
      </c>
      <c r="L6" s="23">
        <f>COUNTA(E6,G6)</f>
        <v>0</v>
      </c>
      <c r="M6" s="23">
        <f aca="true" t="shared" si="0" ref="M6:M50">IF(I6="","",K6*1000+20000+A6)</f>
      </c>
      <c r="N6" s="23">
        <f aca="true" t="shared" si="1" ref="N6:N50">IF(J6="","",K6*1000+20000+A6)</f>
      </c>
      <c r="Y6" s="15"/>
      <c r="Z6" s="37"/>
      <c r="AA6" s="18"/>
      <c r="AB6" s="18"/>
      <c r="AC6" s="18"/>
      <c r="AD6" s="18"/>
      <c r="AE6" s="18"/>
    </row>
    <row r="7" spans="1:17" ht="14.25" customHeight="1">
      <c r="A7" s="78">
        <v>2</v>
      </c>
      <c r="B7" s="153"/>
      <c r="C7" s="153"/>
      <c r="D7" s="69"/>
      <c r="E7" s="54"/>
      <c r="F7" s="55"/>
      <c r="G7" s="54"/>
      <c r="H7" s="55"/>
      <c r="I7" s="115"/>
      <c r="J7" s="59"/>
      <c r="K7" s="23">
        <f>'所属データ'!$B$13</f>
        <v>100000</v>
      </c>
      <c r="L7" s="23">
        <f aca="true" t="shared" si="2" ref="L7:L50">COUNTA(E7,G7)</f>
        <v>0</v>
      </c>
      <c r="M7" s="23">
        <f t="shared" si="0"/>
      </c>
      <c r="N7" s="23">
        <f t="shared" si="1"/>
      </c>
      <c r="O7" s="15"/>
      <c r="P7" s="37"/>
      <c r="Q7" s="18"/>
    </row>
    <row r="8" spans="1:27" ht="14.25" customHeight="1">
      <c r="A8" s="78">
        <v>3</v>
      </c>
      <c r="B8" s="153"/>
      <c r="C8" s="153"/>
      <c r="D8" s="69"/>
      <c r="E8" s="54"/>
      <c r="F8" s="55"/>
      <c r="G8" s="54"/>
      <c r="H8" s="55"/>
      <c r="I8" s="115"/>
      <c r="J8" s="59"/>
      <c r="K8" s="23">
        <f>'所属データ'!$B$13</f>
        <v>100000</v>
      </c>
      <c r="L8" s="23">
        <f t="shared" si="2"/>
        <v>0</v>
      </c>
      <c r="M8" s="23">
        <f t="shared" si="0"/>
      </c>
      <c r="N8" s="23">
        <f t="shared" si="1"/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37"/>
      <c r="AA8" s="18"/>
    </row>
    <row r="9" spans="1:27" ht="14.25" customHeight="1">
      <c r="A9" s="78">
        <v>4</v>
      </c>
      <c r="B9" s="153"/>
      <c r="C9" s="153"/>
      <c r="D9" s="69"/>
      <c r="E9" s="54"/>
      <c r="F9" s="55"/>
      <c r="G9" s="54"/>
      <c r="H9" s="55"/>
      <c r="I9" s="115"/>
      <c r="J9" s="59"/>
      <c r="K9" s="23">
        <f>'所属データ'!$B$13</f>
        <v>100000</v>
      </c>
      <c r="L9" s="23">
        <f t="shared" si="2"/>
        <v>0</v>
      </c>
      <c r="M9" s="23">
        <f t="shared" si="0"/>
      </c>
      <c r="N9" s="23">
        <f t="shared" si="1"/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37"/>
      <c r="AA9" s="18"/>
    </row>
    <row r="10" spans="1:27" ht="14.25" customHeight="1" thickBot="1">
      <c r="A10" s="79">
        <v>5</v>
      </c>
      <c r="B10" s="154"/>
      <c r="C10" s="154"/>
      <c r="D10" s="71"/>
      <c r="E10" s="56"/>
      <c r="F10" s="57"/>
      <c r="G10" s="56"/>
      <c r="H10" s="57"/>
      <c r="I10" s="116"/>
      <c r="J10" s="60"/>
      <c r="K10" s="23">
        <f>'所属データ'!$B$13</f>
        <v>100000</v>
      </c>
      <c r="L10" s="23">
        <f t="shared" si="2"/>
        <v>0</v>
      </c>
      <c r="M10" s="23">
        <f t="shared" si="0"/>
      </c>
      <c r="N10" s="23">
        <f t="shared" si="1"/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7"/>
      <c r="AA10" s="18"/>
    </row>
    <row r="11" spans="1:27" ht="14.25" customHeight="1">
      <c r="A11" s="77">
        <v>6</v>
      </c>
      <c r="B11" s="66"/>
      <c r="C11" s="66"/>
      <c r="D11" s="67"/>
      <c r="E11" s="52"/>
      <c r="F11" s="53"/>
      <c r="G11" s="52"/>
      <c r="H11" s="53"/>
      <c r="I11" s="114"/>
      <c r="J11" s="58"/>
      <c r="K11" s="23">
        <f>'所属データ'!$B$13</f>
        <v>100000</v>
      </c>
      <c r="L11" s="23">
        <f t="shared" si="2"/>
        <v>0</v>
      </c>
      <c r="M11" s="23">
        <f t="shared" si="0"/>
      </c>
      <c r="N11" s="23">
        <f t="shared" si="1"/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37"/>
      <c r="AA11" s="18"/>
    </row>
    <row r="12" spans="1:27" ht="14.25" customHeight="1">
      <c r="A12" s="78">
        <v>7</v>
      </c>
      <c r="B12" s="153"/>
      <c r="C12" s="153"/>
      <c r="D12" s="69"/>
      <c r="E12" s="54"/>
      <c r="F12" s="55"/>
      <c r="G12" s="54"/>
      <c r="H12" s="55"/>
      <c r="I12" s="115"/>
      <c r="J12" s="59"/>
      <c r="K12" s="23">
        <f>'所属データ'!$B$13</f>
        <v>100000</v>
      </c>
      <c r="L12" s="23">
        <f t="shared" si="2"/>
        <v>0</v>
      </c>
      <c r="M12" s="23">
        <f t="shared" si="0"/>
      </c>
      <c r="N12" s="23">
        <f t="shared" si="1"/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37"/>
      <c r="AA12" s="18"/>
    </row>
    <row r="13" spans="1:26" ht="14.25" customHeight="1">
      <c r="A13" s="78">
        <v>8</v>
      </c>
      <c r="B13" s="153"/>
      <c r="C13" s="153"/>
      <c r="D13" s="69"/>
      <c r="E13" s="54"/>
      <c r="F13" s="55"/>
      <c r="G13" s="54"/>
      <c r="H13" s="55"/>
      <c r="I13" s="115"/>
      <c r="J13" s="59"/>
      <c r="K13" s="23">
        <f>'所属データ'!$B$13</f>
        <v>100000</v>
      </c>
      <c r="L13" s="23">
        <f t="shared" si="2"/>
        <v>0</v>
      </c>
      <c r="M13" s="23">
        <f t="shared" si="0"/>
      </c>
      <c r="N13" s="23">
        <f t="shared" si="1"/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37"/>
    </row>
    <row r="14" spans="1:26" ht="14.25" customHeight="1">
      <c r="A14" s="78">
        <v>9</v>
      </c>
      <c r="B14" s="153"/>
      <c r="C14" s="153"/>
      <c r="D14" s="69"/>
      <c r="E14" s="54"/>
      <c r="F14" s="55"/>
      <c r="G14" s="54"/>
      <c r="H14" s="55"/>
      <c r="I14" s="115"/>
      <c r="J14" s="59"/>
      <c r="K14" s="23">
        <f>'所属データ'!$B$13</f>
        <v>100000</v>
      </c>
      <c r="L14" s="23">
        <f t="shared" si="2"/>
        <v>0</v>
      </c>
      <c r="M14" s="23">
        <f t="shared" si="0"/>
      </c>
      <c r="N14" s="23">
        <f t="shared" si="1"/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37"/>
    </row>
    <row r="15" spans="1:26" ht="14.25" customHeight="1" thickBot="1">
      <c r="A15" s="79">
        <v>10</v>
      </c>
      <c r="B15" s="70"/>
      <c r="C15" s="70"/>
      <c r="D15" s="71"/>
      <c r="E15" s="56"/>
      <c r="F15" s="57"/>
      <c r="G15" s="56"/>
      <c r="H15" s="57"/>
      <c r="I15" s="116"/>
      <c r="J15" s="60"/>
      <c r="K15" s="23">
        <f>'所属データ'!$B$13</f>
        <v>100000</v>
      </c>
      <c r="L15" s="23">
        <f t="shared" si="2"/>
        <v>0</v>
      </c>
      <c r="M15" s="23">
        <f t="shared" si="0"/>
      </c>
      <c r="N15" s="23">
        <f t="shared" si="1"/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7"/>
    </row>
    <row r="16" spans="1:26" ht="14.25" customHeight="1">
      <c r="A16" s="77">
        <v>11</v>
      </c>
      <c r="B16" s="153"/>
      <c r="C16" s="153"/>
      <c r="D16" s="67"/>
      <c r="E16" s="52"/>
      <c r="F16" s="53"/>
      <c r="G16" s="52"/>
      <c r="H16" s="53"/>
      <c r="I16" s="114"/>
      <c r="J16" s="58"/>
      <c r="K16" s="23">
        <f>'所属データ'!$B$13</f>
        <v>100000</v>
      </c>
      <c r="L16" s="23">
        <f t="shared" si="2"/>
        <v>0</v>
      </c>
      <c r="M16" s="23">
        <f t="shared" si="0"/>
      </c>
      <c r="N16" s="23">
        <f t="shared" si="1"/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7"/>
    </row>
    <row r="17" spans="1:26" ht="14.25" customHeight="1">
      <c r="A17" s="78">
        <v>12</v>
      </c>
      <c r="B17" s="156"/>
      <c r="C17" s="156"/>
      <c r="D17" s="69"/>
      <c r="E17" s="54"/>
      <c r="F17" s="55"/>
      <c r="G17" s="54"/>
      <c r="H17" s="55"/>
      <c r="I17" s="115"/>
      <c r="J17" s="59"/>
      <c r="K17" s="23">
        <f>'所属データ'!$B$13</f>
        <v>100000</v>
      </c>
      <c r="L17" s="23">
        <f t="shared" si="2"/>
        <v>0</v>
      </c>
      <c r="M17" s="23">
        <f t="shared" si="0"/>
      </c>
      <c r="N17" s="23">
        <f t="shared" si="1"/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37"/>
    </row>
    <row r="18" spans="1:26" ht="14.25" customHeight="1">
      <c r="A18" s="78">
        <v>13</v>
      </c>
      <c r="B18" s="153"/>
      <c r="C18" s="153"/>
      <c r="D18" s="69"/>
      <c r="E18" s="54"/>
      <c r="F18" s="55"/>
      <c r="G18" s="54"/>
      <c r="H18" s="55"/>
      <c r="I18" s="115"/>
      <c r="J18" s="59"/>
      <c r="K18" s="23">
        <f>'所属データ'!$B$13</f>
        <v>100000</v>
      </c>
      <c r="L18" s="23">
        <f t="shared" si="2"/>
        <v>0</v>
      </c>
      <c r="M18" s="23">
        <f t="shared" si="0"/>
      </c>
      <c r="N18" s="23">
        <f t="shared" si="1"/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7"/>
    </row>
    <row r="19" spans="1:26" ht="14.25" customHeight="1">
      <c r="A19" s="78">
        <v>14</v>
      </c>
      <c r="B19" s="68"/>
      <c r="C19" s="68"/>
      <c r="D19" s="69"/>
      <c r="E19" s="54"/>
      <c r="F19" s="55"/>
      <c r="G19" s="54"/>
      <c r="H19" s="55"/>
      <c r="I19" s="115"/>
      <c r="J19" s="59"/>
      <c r="K19" s="23">
        <f>'所属データ'!$B$13</f>
        <v>100000</v>
      </c>
      <c r="L19" s="23">
        <f t="shared" si="2"/>
        <v>0</v>
      </c>
      <c r="M19" s="23">
        <f t="shared" si="0"/>
      </c>
      <c r="N19" s="23">
        <f t="shared" si="1"/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7"/>
    </row>
    <row r="20" spans="1:26" ht="14.25" customHeight="1" thickBot="1">
      <c r="A20" s="79">
        <v>15</v>
      </c>
      <c r="B20" s="70"/>
      <c r="C20" s="70"/>
      <c r="D20" s="71"/>
      <c r="E20" s="56"/>
      <c r="F20" s="57"/>
      <c r="G20" s="56"/>
      <c r="H20" s="57"/>
      <c r="I20" s="116"/>
      <c r="J20" s="60"/>
      <c r="K20" s="23">
        <f>'所属データ'!$B$13</f>
        <v>100000</v>
      </c>
      <c r="L20" s="23">
        <f t="shared" si="2"/>
        <v>0</v>
      </c>
      <c r="M20" s="23">
        <f t="shared" si="0"/>
      </c>
      <c r="N20" s="23">
        <f t="shared" si="1"/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7"/>
    </row>
    <row r="21" spans="1:26" ht="14.25" customHeight="1">
      <c r="A21" s="77">
        <v>16</v>
      </c>
      <c r="B21" s="66"/>
      <c r="C21" s="66"/>
      <c r="D21" s="67"/>
      <c r="E21" s="52"/>
      <c r="F21" s="53"/>
      <c r="G21" s="52"/>
      <c r="H21" s="53"/>
      <c r="I21" s="114"/>
      <c r="J21" s="58"/>
      <c r="K21" s="23">
        <f>'所属データ'!$B$13</f>
        <v>100000</v>
      </c>
      <c r="L21" s="23">
        <f t="shared" si="2"/>
        <v>0</v>
      </c>
      <c r="M21" s="23">
        <f t="shared" si="0"/>
      </c>
      <c r="N21" s="23">
        <f t="shared" si="1"/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7"/>
    </row>
    <row r="22" spans="1:26" ht="14.25" customHeight="1">
      <c r="A22" s="78">
        <v>17</v>
      </c>
      <c r="B22" s="68"/>
      <c r="C22" s="68"/>
      <c r="D22" s="69"/>
      <c r="E22" s="54"/>
      <c r="F22" s="55"/>
      <c r="G22" s="54"/>
      <c r="H22" s="55"/>
      <c r="I22" s="115"/>
      <c r="J22" s="59"/>
      <c r="K22" s="23">
        <f>'所属データ'!$B$13</f>
        <v>100000</v>
      </c>
      <c r="L22" s="23">
        <f t="shared" si="2"/>
        <v>0</v>
      </c>
      <c r="M22" s="23">
        <f t="shared" si="0"/>
      </c>
      <c r="N22" s="23">
        <f t="shared" si="1"/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7"/>
    </row>
    <row r="23" spans="1:26" ht="14.25" customHeight="1">
      <c r="A23" s="78">
        <v>18</v>
      </c>
      <c r="B23" s="68"/>
      <c r="C23" s="68"/>
      <c r="D23" s="69"/>
      <c r="E23" s="54"/>
      <c r="F23" s="55"/>
      <c r="G23" s="54"/>
      <c r="H23" s="55"/>
      <c r="I23" s="115"/>
      <c r="J23" s="59"/>
      <c r="K23" s="23">
        <f>'所属データ'!$B$13</f>
        <v>100000</v>
      </c>
      <c r="L23" s="23">
        <f t="shared" si="2"/>
        <v>0</v>
      </c>
      <c r="M23" s="23">
        <f t="shared" si="0"/>
      </c>
      <c r="N23" s="23">
        <f t="shared" si="1"/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7"/>
    </row>
    <row r="24" spans="1:26" ht="14.25" customHeight="1">
      <c r="A24" s="78">
        <v>19</v>
      </c>
      <c r="B24" s="68"/>
      <c r="C24" s="68"/>
      <c r="D24" s="69"/>
      <c r="E24" s="54"/>
      <c r="F24" s="55"/>
      <c r="G24" s="54"/>
      <c r="H24" s="55"/>
      <c r="I24" s="115"/>
      <c r="J24" s="59"/>
      <c r="K24" s="23">
        <f>'所属データ'!$B$13</f>
        <v>100000</v>
      </c>
      <c r="L24" s="23">
        <f t="shared" si="2"/>
        <v>0</v>
      </c>
      <c r="M24" s="23">
        <f t="shared" si="0"/>
      </c>
      <c r="N24" s="23">
        <f t="shared" si="1"/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7"/>
    </row>
    <row r="25" spans="1:26" ht="14.25" customHeight="1" thickBot="1">
      <c r="A25" s="79">
        <v>20</v>
      </c>
      <c r="B25" s="70"/>
      <c r="C25" s="70"/>
      <c r="D25" s="71"/>
      <c r="E25" s="56"/>
      <c r="F25" s="57"/>
      <c r="G25" s="56"/>
      <c r="H25" s="57"/>
      <c r="I25" s="116"/>
      <c r="J25" s="60"/>
      <c r="K25" s="23">
        <f>'所属データ'!$B$13</f>
        <v>100000</v>
      </c>
      <c r="L25" s="23">
        <f t="shared" si="2"/>
        <v>0</v>
      </c>
      <c r="M25" s="23">
        <f t="shared" si="0"/>
      </c>
      <c r="N25" s="23">
        <f t="shared" si="1"/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7"/>
    </row>
    <row r="26" spans="1:26" ht="14.25" customHeight="1">
      <c r="A26" s="77">
        <v>21</v>
      </c>
      <c r="B26" s="66"/>
      <c r="C26" s="66"/>
      <c r="D26" s="67"/>
      <c r="E26" s="52"/>
      <c r="F26" s="53"/>
      <c r="G26" s="52"/>
      <c r="H26" s="53"/>
      <c r="I26" s="114"/>
      <c r="J26" s="58"/>
      <c r="K26" s="23">
        <f>'所属データ'!$B$13</f>
        <v>100000</v>
      </c>
      <c r="L26" s="23">
        <f t="shared" si="2"/>
        <v>0</v>
      </c>
      <c r="M26" s="23">
        <f t="shared" si="0"/>
      </c>
      <c r="N26" s="23">
        <f t="shared" si="1"/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7"/>
    </row>
    <row r="27" spans="1:26" ht="14.25" customHeight="1">
      <c r="A27" s="78">
        <v>22</v>
      </c>
      <c r="B27" s="68"/>
      <c r="C27" s="68"/>
      <c r="D27" s="69"/>
      <c r="E27" s="54"/>
      <c r="F27" s="55"/>
      <c r="G27" s="54"/>
      <c r="H27" s="55"/>
      <c r="I27" s="115"/>
      <c r="J27" s="59"/>
      <c r="K27" s="23">
        <f>'所属データ'!$B$13</f>
        <v>100000</v>
      </c>
      <c r="L27" s="23">
        <f t="shared" si="2"/>
        <v>0</v>
      </c>
      <c r="M27" s="23">
        <f t="shared" si="0"/>
      </c>
      <c r="N27" s="23">
        <f t="shared" si="1"/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7"/>
    </row>
    <row r="28" spans="1:26" ht="14.25" customHeight="1">
      <c r="A28" s="78">
        <v>23</v>
      </c>
      <c r="B28" s="68"/>
      <c r="C28" s="68"/>
      <c r="D28" s="69"/>
      <c r="E28" s="54"/>
      <c r="F28" s="55"/>
      <c r="G28" s="54"/>
      <c r="H28" s="55"/>
      <c r="I28" s="115"/>
      <c r="J28" s="59"/>
      <c r="K28" s="23">
        <f>'所属データ'!$B$13</f>
        <v>100000</v>
      </c>
      <c r="L28" s="23">
        <f t="shared" si="2"/>
        <v>0</v>
      </c>
      <c r="M28" s="23">
        <f t="shared" si="0"/>
      </c>
      <c r="N28" s="23">
        <f t="shared" si="1"/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7"/>
    </row>
    <row r="29" spans="1:26" ht="14.25" customHeight="1">
      <c r="A29" s="78">
        <v>24</v>
      </c>
      <c r="B29" s="68"/>
      <c r="C29" s="68"/>
      <c r="D29" s="69"/>
      <c r="E29" s="54"/>
      <c r="F29" s="55"/>
      <c r="G29" s="54"/>
      <c r="H29" s="55"/>
      <c r="I29" s="115"/>
      <c r="J29" s="59"/>
      <c r="K29" s="23">
        <f>'所属データ'!$B$13</f>
        <v>100000</v>
      </c>
      <c r="L29" s="23">
        <f t="shared" si="2"/>
        <v>0</v>
      </c>
      <c r="M29" s="23">
        <f t="shared" si="0"/>
      </c>
      <c r="N29" s="23">
        <f t="shared" si="1"/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7"/>
    </row>
    <row r="30" spans="1:26" ht="14.25" customHeight="1" thickBot="1">
      <c r="A30" s="79">
        <v>25</v>
      </c>
      <c r="B30" s="70"/>
      <c r="C30" s="70"/>
      <c r="D30" s="71"/>
      <c r="E30" s="56"/>
      <c r="F30" s="57"/>
      <c r="G30" s="56"/>
      <c r="H30" s="57"/>
      <c r="I30" s="116"/>
      <c r="J30" s="60"/>
      <c r="K30" s="23">
        <f>'所属データ'!$B$13</f>
        <v>100000</v>
      </c>
      <c r="L30" s="23">
        <f t="shared" si="2"/>
        <v>0</v>
      </c>
      <c r="M30" s="23">
        <f t="shared" si="0"/>
      </c>
      <c r="N30" s="23">
        <f t="shared" si="1"/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7"/>
    </row>
    <row r="31" spans="1:26" ht="14.25" customHeight="1">
      <c r="A31" s="77">
        <v>26</v>
      </c>
      <c r="B31" s="66"/>
      <c r="C31" s="66"/>
      <c r="D31" s="67"/>
      <c r="E31" s="52"/>
      <c r="F31" s="53"/>
      <c r="G31" s="52"/>
      <c r="H31" s="53"/>
      <c r="I31" s="114"/>
      <c r="J31" s="58"/>
      <c r="K31" s="23">
        <f>'所属データ'!$B$13</f>
        <v>100000</v>
      </c>
      <c r="L31" s="23">
        <f t="shared" si="2"/>
        <v>0</v>
      </c>
      <c r="M31" s="23">
        <f t="shared" si="0"/>
      </c>
      <c r="N31" s="23">
        <f t="shared" si="1"/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7"/>
    </row>
    <row r="32" spans="1:26" ht="14.25" customHeight="1">
      <c r="A32" s="78">
        <v>27</v>
      </c>
      <c r="B32" s="68"/>
      <c r="C32" s="68"/>
      <c r="D32" s="69"/>
      <c r="E32" s="54"/>
      <c r="F32" s="55"/>
      <c r="G32" s="54"/>
      <c r="H32" s="55"/>
      <c r="I32" s="115"/>
      <c r="J32" s="59"/>
      <c r="K32" s="23">
        <f>'所属データ'!$B$13</f>
        <v>100000</v>
      </c>
      <c r="L32" s="23">
        <f t="shared" si="2"/>
        <v>0</v>
      </c>
      <c r="M32" s="23">
        <f t="shared" si="0"/>
      </c>
      <c r="N32" s="23">
        <f t="shared" si="1"/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7"/>
    </row>
    <row r="33" spans="1:26" ht="14.25" customHeight="1">
      <c r="A33" s="78">
        <v>28</v>
      </c>
      <c r="B33" s="68"/>
      <c r="C33" s="68"/>
      <c r="D33" s="69"/>
      <c r="E33" s="54"/>
      <c r="F33" s="55"/>
      <c r="G33" s="54"/>
      <c r="H33" s="55"/>
      <c r="I33" s="115"/>
      <c r="J33" s="59"/>
      <c r="K33" s="23">
        <f>'所属データ'!$B$13</f>
        <v>100000</v>
      </c>
      <c r="L33" s="23">
        <f t="shared" si="2"/>
        <v>0</v>
      </c>
      <c r="M33" s="23">
        <f t="shared" si="0"/>
      </c>
      <c r="N33" s="23">
        <f t="shared" si="1"/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37"/>
    </row>
    <row r="34" spans="1:26" ht="14.25" customHeight="1">
      <c r="A34" s="78">
        <v>29</v>
      </c>
      <c r="B34" s="68"/>
      <c r="C34" s="68"/>
      <c r="D34" s="69"/>
      <c r="E34" s="54"/>
      <c r="F34" s="55"/>
      <c r="G34" s="54"/>
      <c r="H34" s="55"/>
      <c r="I34" s="115"/>
      <c r="J34" s="59"/>
      <c r="K34" s="23">
        <f>'所属データ'!$B$13</f>
        <v>100000</v>
      </c>
      <c r="L34" s="23">
        <f t="shared" si="2"/>
        <v>0</v>
      </c>
      <c r="M34" s="23">
        <f t="shared" si="0"/>
      </c>
      <c r="N34" s="23">
        <f t="shared" si="1"/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37"/>
    </row>
    <row r="35" spans="1:26" ht="14.25" customHeight="1" thickBot="1">
      <c r="A35" s="79">
        <v>30</v>
      </c>
      <c r="B35" s="70"/>
      <c r="C35" s="70"/>
      <c r="D35" s="71"/>
      <c r="E35" s="56"/>
      <c r="F35" s="57"/>
      <c r="G35" s="56"/>
      <c r="H35" s="57"/>
      <c r="I35" s="116"/>
      <c r="J35" s="60"/>
      <c r="K35" s="23">
        <f>'所属データ'!$B$13</f>
        <v>100000</v>
      </c>
      <c r="L35" s="23">
        <f t="shared" si="2"/>
        <v>0</v>
      </c>
      <c r="M35" s="23">
        <f t="shared" si="0"/>
      </c>
      <c r="N35" s="23">
        <f t="shared" si="1"/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7"/>
    </row>
    <row r="36" spans="1:26" ht="14.25" customHeight="1">
      <c r="A36" s="77">
        <v>31</v>
      </c>
      <c r="B36" s="66"/>
      <c r="C36" s="66"/>
      <c r="D36" s="67"/>
      <c r="E36" s="52"/>
      <c r="F36" s="53"/>
      <c r="G36" s="52"/>
      <c r="H36" s="53"/>
      <c r="I36" s="114"/>
      <c r="J36" s="58"/>
      <c r="K36" s="23">
        <f>'所属データ'!$B$13</f>
        <v>100000</v>
      </c>
      <c r="L36" s="23">
        <f t="shared" si="2"/>
        <v>0</v>
      </c>
      <c r="M36" s="23">
        <f t="shared" si="0"/>
      </c>
      <c r="N36" s="23">
        <f t="shared" si="1"/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7"/>
    </row>
    <row r="37" spans="1:26" ht="14.25" customHeight="1">
      <c r="A37" s="78">
        <v>32</v>
      </c>
      <c r="B37" s="68"/>
      <c r="C37" s="68"/>
      <c r="D37" s="69"/>
      <c r="E37" s="54"/>
      <c r="F37" s="55"/>
      <c r="G37" s="54"/>
      <c r="H37" s="55"/>
      <c r="I37" s="115"/>
      <c r="J37" s="59"/>
      <c r="K37" s="23">
        <f>'所属データ'!$B$13</f>
        <v>100000</v>
      </c>
      <c r="L37" s="23">
        <f t="shared" si="2"/>
        <v>0</v>
      </c>
      <c r="M37" s="23">
        <f t="shared" si="0"/>
      </c>
      <c r="N37" s="23">
        <f t="shared" si="1"/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7"/>
    </row>
    <row r="38" spans="1:26" ht="14.25" customHeight="1">
      <c r="A38" s="78">
        <v>33</v>
      </c>
      <c r="B38" s="68"/>
      <c r="C38" s="68"/>
      <c r="D38" s="69"/>
      <c r="E38" s="54"/>
      <c r="F38" s="55"/>
      <c r="G38" s="54"/>
      <c r="H38" s="55"/>
      <c r="I38" s="115"/>
      <c r="J38" s="59"/>
      <c r="K38" s="23">
        <f>'所属データ'!$B$13</f>
        <v>100000</v>
      </c>
      <c r="L38" s="23">
        <f t="shared" si="2"/>
        <v>0</v>
      </c>
      <c r="M38" s="23">
        <f t="shared" si="0"/>
      </c>
      <c r="N38" s="23">
        <f t="shared" si="1"/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37"/>
    </row>
    <row r="39" spans="1:26" ht="14.25" customHeight="1">
      <c r="A39" s="78">
        <v>34</v>
      </c>
      <c r="B39" s="68"/>
      <c r="C39" s="68"/>
      <c r="D39" s="69"/>
      <c r="E39" s="54"/>
      <c r="F39" s="55"/>
      <c r="G39" s="54"/>
      <c r="H39" s="55"/>
      <c r="I39" s="115"/>
      <c r="J39" s="59"/>
      <c r="K39" s="23">
        <f>'所属データ'!$B$13</f>
        <v>100000</v>
      </c>
      <c r="L39" s="23">
        <f t="shared" si="2"/>
        <v>0</v>
      </c>
      <c r="M39" s="23">
        <f t="shared" si="0"/>
      </c>
      <c r="N39" s="23">
        <f t="shared" si="1"/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37"/>
    </row>
    <row r="40" spans="1:26" ht="14.25" customHeight="1" thickBot="1">
      <c r="A40" s="79">
        <v>35</v>
      </c>
      <c r="B40" s="70"/>
      <c r="C40" s="70"/>
      <c r="D40" s="71"/>
      <c r="E40" s="56"/>
      <c r="F40" s="57"/>
      <c r="G40" s="56"/>
      <c r="H40" s="57"/>
      <c r="I40" s="116"/>
      <c r="J40" s="60"/>
      <c r="K40" s="23">
        <f>'所属データ'!$B$13</f>
        <v>100000</v>
      </c>
      <c r="L40" s="23">
        <f t="shared" si="2"/>
        <v>0</v>
      </c>
      <c r="M40" s="23">
        <f t="shared" si="0"/>
      </c>
      <c r="N40" s="23">
        <f t="shared" si="1"/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37"/>
    </row>
    <row r="41" spans="1:26" ht="14.25" customHeight="1">
      <c r="A41" s="77">
        <v>36</v>
      </c>
      <c r="B41" s="66"/>
      <c r="C41" s="66"/>
      <c r="D41" s="67"/>
      <c r="E41" s="52"/>
      <c r="F41" s="53"/>
      <c r="G41" s="52"/>
      <c r="H41" s="53"/>
      <c r="I41" s="114"/>
      <c r="J41" s="58"/>
      <c r="K41" s="23">
        <f>'所属データ'!$B$13</f>
        <v>100000</v>
      </c>
      <c r="L41" s="23">
        <f t="shared" si="2"/>
        <v>0</v>
      </c>
      <c r="M41" s="23">
        <f t="shared" si="0"/>
      </c>
      <c r="N41" s="23">
        <f t="shared" si="1"/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37"/>
    </row>
    <row r="42" spans="1:26" ht="14.25" customHeight="1">
      <c r="A42" s="78">
        <v>37</v>
      </c>
      <c r="B42" s="68"/>
      <c r="C42" s="68"/>
      <c r="D42" s="69"/>
      <c r="E42" s="54"/>
      <c r="F42" s="55"/>
      <c r="G42" s="54"/>
      <c r="H42" s="55"/>
      <c r="I42" s="115"/>
      <c r="J42" s="59"/>
      <c r="K42" s="23">
        <f>'所属データ'!$B$13</f>
        <v>100000</v>
      </c>
      <c r="L42" s="23">
        <f t="shared" si="2"/>
        <v>0</v>
      </c>
      <c r="M42" s="23">
        <f t="shared" si="0"/>
      </c>
      <c r="N42" s="23">
        <f t="shared" si="1"/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37"/>
    </row>
    <row r="43" spans="1:26" ht="14.25" customHeight="1">
      <c r="A43" s="78">
        <v>38</v>
      </c>
      <c r="B43" s="68"/>
      <c r="C43" s="68"/>
      <c r="D43" s="69"/>
      <c r="E43" s="54"/>
      <c r="F43" s="55"/>
      <c r="G43" s="54"/>
      <c r="H43" s="55"/>
      <c r="I43" s="115"/>
      <c r="J43" s="59"/>
      <c r="K43" s="23">
        <f>'所属データ'!$B$13</f>
        <v>100000</v>
      </c>
      <c r="L43" s="23">
        <f t="shared" si="2"/>
        <v>0</v>
      </c>
      <c r="M43" s="23">
        <f t="shared" si="0"/>
      </c>
      <c r="N43" s="23">
        <f t="shared" si="1"/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37"/>
    </row>
    <row r="44" spans="1:26" ht="14.25" customHeight="1">
      <c r="A44" s="78">
        <v>39</v>
      </c>
      <c r="B44" s="68"/>
      <c r="C44" s="68"/>
      <c r="D44" s="69"/>
      <c r="E44" s="54"/>
      <c r="F44" s="55"/>
      <c r="G44" s="54"/>
      <c r="H44" s="55"/>
      <c r="I44" s="115"/>
      <c r="J44" s="59"/>
      <c r="K44" s="23">
        <f>'所属データ'!$B$13</f>
        <v>100000</v>
      </c>
      <c r="L44" s="23">
        <f t="shared" si="2"/>
        <v>0</v>
      </c>
      <c r="M44" s="23">
        <f t="shared" si="0"/>
      </c>
      <c r="N44" s="23">
        <f t="shared" si="1"/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37"/>
    </row>
    <row r="45" spans="1:26" ht="14.25" customHeight="1" thickBot="1">
      <c r="A45" s="79">
        <v>40</v>
      </c>
      <c r="B45" s="70"/>
      <c r="C45" s="70"/>
      <c r="D45" s="71"/>
      <c r="E45" s="56"/>
      <c r="F45" s="57"/>
      <c r="G45" s="56"/>
      <c r="H45" s="57"/>
      <c r="I45" s="116"/>
      <c r="J45" s="60"/>
      <c r="K45" s="23">
        <f>'所属データ'!$B$13</f>
        <v>100000</v>
      </c>
      <c r="L45" s="23">
        <f t="shared" si="2"/>
        <v>0</v>
      </c>
      <c r="M45" s="23">
        <f t="shared" si="0"/>
      </c>
      <c r="N45" s="23">
        <f t="shared" si="1"/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37"/>
    </row>
    <row r="46" spans="1:26" ht="14.25" customHeight="1">
      <c r="A46" s="77">
        <v>41</v>
      </c>
      <c r="B46" s="66"/>
      <c r="C46" s="66"/>
      <c r="D46" s="67"/>
      <c r="E46" s="52"/>
      <c r="F46" s="53"/>
      <c r="G46" s="52"/>
      <c r="H46" s="53"/>
      <c r="I46" s="114"/>
      <c r="J46" s="58"/>
      <c r="K46" s="23">
        <f>'所属データ'!$B$13</f>
        <v>100000</v>
      </c>
      <c r="L46" s="23">
        <f t="shared" si="2"/>
        <v>0</v>
      </c>
      <c r="M46" s="23">
        <f t="shared" si="0"/>
      </c>
      <c r="N46" s="23">
        <f t="shared" si="1"/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37"/>
    </row>
    <row r="47" spans="1:26" ht="14.25" customHeight="1">
      <c r="A47" s="78">
        <v>42</v>
      </c>
      <c r="B47" s="68"/>
      <c r="C47" s="68"/>
      <c r="D47" s="69"/>
      <c r="E47" s="54"/>
      <c r="F47" s="55"/>
      <c r="G47" s="54"/>
      <c r="H47" s="55"/>
      <c r="I47" s="115"/>
      <c r="J47" s="59"/>
      <c r="K47" s="23">
        <f>'所属データ'!$B$13</f>
        <v>100000</v>
      </c>
      <c r="L47" s="23">
        <f t="shared" si="2"/>
        <v>0</v>
      </c>
      <c r="M47" s="23">
        <f t="shared" si="0"/>
      </c>
      <c r="N47" s="23">
        <f t="shared" si="1"/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37"/>
    </row>
    <row r="48" spans="1:26" ht="14.25" customHeight="1">
      <c r="A48" s="78">
        <v>43</v>
      </c>
      <c r="B48" s="68"/>
      <c r="C48" s="68"/>
      <c r="D48" s="69"/>
      <c r="E48" s="54"/>
      <c r="F48" s="55"/>
      <c r="G48" s="54"/>
      <c r="H48" s="55"/>
      <c r="I48" s="115"/>
      <c r="J48" s="59"/>
      <c r="K48" s="23">
        <f>'所属データ'!$B$13</f>
        <v>100000</v>
      </c>
      <c r="L48" s="23">
        <f t="shared" si="2"/>
        <v>0</v>
      </c>
      <c r="M48" s="23">
        <f t="shared" si="0"/>
      </c>
      <c r="N48" s="23">
        <f t="shared" si="1"/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37"/>
    </row>
    <row r="49" spans="1:26" ht="14.25" customHeight="1">
      <c r="A49" s="78">
        <v>44</v>
      </c>
      <c r="B49" s="68"/>
      <c r="C49" s="68"/>
      <c r="D49" s="69"/>
      <c r="E49" s="54"/>
      <c r="F49" s="55"/>
      <c r="G49" s="54"/>
      <c r="H49" s="55"/>
      <c r="I49" s="115"/>
      <c r="J49" s="59"/>
      <c r="K49" s="23">
        <f>'所属データ'!$B$13</f>
        <v>100000</v>
      </c>
      <c r="L49" s="23">
        <f t="shared" si="2"/>
        <v>0</v>
      </c>
      <c r="M49" s="23">
        <f t="shared" si="0"/>
      </c>
      <c r="N49" s="23">
        <f t="shared" si="1"/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37"/>
    </row>
    <row r="50" spans="1:26" ht="14.25" customHeight="1" thickBot="1">
      <c r="A50" s="79">
        <v>45</v>
      </c>
      <c r="B50" s="70"/>
      <c r="C50" s="70"/>
      <c r="D50" s="71"/>
      <c r="E50" s="56"/>
      <c r="F50" s="57"/>
      <c r="G50" s="56"/>
      <c r="H50" s="57"/>
      <c r="I50" s="116"/>
      <c r="J50" s="60"/>
      <c r="K50" s="23">
        <f>'所属データ'!$B$13</f>
        <v>100000</v>
      </c>
      <c r="L50" s="23">
        <f t="shared" si="2"/>
        <v>0</v>
      </c>
      <c r="M50" s="23">
        <f t="shared" si="0"/>
      </c>
      <c r="N50" s="23">
        <f t="shared" si="1"/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37"/>
    </row>
    <row r="54" spans="4:15" ht="13.5">
      <c r="D54" s="81"/>
      <c r="J54" s="23"/>
      <c r="N54" s="14"/>
      <c r="O54" s="14"/>
    </row>
    <row r="55" spans="2:15" ht="13.5" hidden="1">
      <c r="B55" s="14" t="str">
        <f>IF('所属データ'!$E$4="小学",'女子'!D55,C55)</f>
        <v>中１・１００ｍ</v>
      </c>
      <c r="C55" s="14" t="s">
        <v>422</v>
      </c>
      <c r="D55" s="14" t="s">
        <v>3128</v>
      </c>
      <c r="E55" s="80"/>
      <c r="O55" s="14"/>
    </row>
    <row r="56" spans="2:15" ht="13.5" hidden="1">
      <c r="B56" s="14" t="str">
        <f>IF('所属データ'!$E$4="小学",'女子'!D56,C56)</f>
        <v>中１・８００ｍ</v>
      </c>
      <c r="C56" s="14" t="s">
        <v>438</v>
      </c>
      <c r="D56" s="14" t="s">
        <v>3129</v>
      </c>
      <c r="E56" s="80"/>
      <c r="O56" s="14"/>
    </row>
    <row r="57" spans="2:15" ht="13.5" hidden="1">
      <c r="B57" s="14" t="str">
        <f>IF('所属データ'!$E$4="小学",'女子'!D57,C57)</f>
        <v>中２・１００ｍ</v>
      </c>
      <c r="C57" s="14" t="s">
        <v>423</v>
      </c>
      <c r="D57" s="14" t="s">
        <v>445</v>
      </c>
      <c r="E57" s="80"/>
      <c r="O57" s="14"/>
    </row>
    <row r="58" spans="2:15" ht="13.5" hidden="1">
      <c r="B58" s="14" t="str">
        <f>IF('所属データ'!$E$4="小学",'女子'!D58,C58)</f>
        <v>中２・８００ｍ</v>
      </c>
      <c r="C58" s="14" t="s">
        <v>439</v>
      </c>
      <c r="D58" s="14" t="s">
        <v>446</v>
      </c>
      <c r="E58" s="80"/>
      <c r="O58" s="14"/>
    </row>
    <row r="59" spans="2:15" ht="13.5" hidden="1">
      <c r="B59" s="14" t="str">
        <f>IF('所属データ'!$E$4="小学",'女子'!D59,C59)</f>
        <v>中３・１００ｍ</v>
      </c>
      <c r="C59" s="14" t="s">
        <v>425</v>
      </c>
      <c r="D59" s="14" t="s">
        <v>447</v>
      </c>
      <c r="E59" s="80"/>
      <c r="O59" s="14"/>
    </row>
    <row r="60" spans="2:15" ht="13.5" hidden="1">
      <c r="B60" s="14" t="str">
        <f>IF('所属データ'!$E$4="小学",'女子'!D60,C60)</f>
        <v>中３・８００ｍ</v>
      </c>
      <c r="C60" s="14" t="s">
        <v>440</v>
      </c>
      <c r="D60" s="14" t="s">
        <v>448</v>
      </c>
      <c r="E60" s="80"/>
      <c r="O60" s="14"/>
    </row>
    <row r="61" spans="2:15" ht="13.5" hidden="1">
      <c r="B61" s="14" t="str">
        <f>IF('所属データ'!$E$4="小学",'女子'!D61,C61)</f>
        <v>低・８０ｍＨ</v>
      </c>
      <c r="C61" s="14" t="s">
        <v>441</v>
      </c>
      <c r="D61" s="14" t="s">
        <v>449</v>
      </c>
      <c r="E61" s="80"/>
      <c r="O61" s="14"/>
    </row>
    <row r="62" spans="2:15" ht="13.5" hidden="1">
      <c r="B62" s="14" t="str">
        <f>IF('所属データ'!$E$4="小学",'女子'!D62,C62)</f>
        <v>共・２００ｍ</v>
      </c>
      <c r="C62" s="14" t="s">
        <v>428</v>
      </c>
      <c r="D62" s="14" t="s">
        <v>451</v>
      </c>
      <c r="E62" s="80"/>
      <c r="O62" s="14"/>
    </row>
    <row r="63" spans="2:15" ht="13.5" hidden="1">
      <c r="B63" s="14" t="str">
        <f>IF('所属データ'!$E$4="小学",'女子'!D63,C63)</f>
        <v>共・１５００ｍ</v>
      </c>
      <c r="C63" s="14" t="s">
        <v>431</v>
      </c>
      <c r="D63" s="14" t="s">
        <v>451</v>
      </c>
      <c r="E63" s="80"/>
      <c r="O63" s="14"/>
    </row>
    <row r="64" spans="2:15" ht="13.5" hidden="1">
      <c r="B64" s="14" t="str">
        <f>IF('所属データ'!$E$4="小学",'女子'!D64,C64)</f>
        <v>共１００ｍＨ</v>
      </c>
      <c r="C64" s="14" t="s">
        <v>405</v>
      </c>
      <c r="D64" s="14" t="s">
        <v>451</v>
      </c>
      <c r="E64" s="80"/>
      <c r="O64" s="14"/>
    </row>
    <row r="65" spans="2:15" ht="13.5" hidden="1">
      <c r="B65" s="14" t="str">
        <f>IF('所属データ'!$E$4="小学",'女子'!D65,C65)</f>
        <v>共・走高跳</v>
      </c>
      <c r="C65" s="14" t="s">
        <v>434</v>
      </c>
      <c r="D65" s="14" t="s">
        <v>451</v>
      </c>
      <c r="E65" s="80"/>
      <c r="O65" s="14"/>
    </row>
    <row r="66" spans="2:15" ht="13.5" hidden="1">
      <c r="B66" s="14" t="str">
        <f>IF('所属データ'!$E$4="小学",'女子'!D66,C66)</f>
        <v>共・走幅跳</v>
      </c>
      <c r="C66" s="14" t="s">
        <v>442</v>
      </c>
      <c r="D66" s="14" t="s">
        <v>451</v>
      </c>
      <c r="E66" s="80"/>
      <c r="O66" s="14"/>
    </row>
    <row r="67" spans="2:15" ht="13.5" hidden="1">
      <c r="B67" s="14" t="str">
        <f>IF('所属データ'!$E$4="小学",'女子'!D67,C67)</f>
        <v>共・砲丸投</v>
      </c>
      <c r="C67" s="14" t="s">
        <v>437</v>
      </c>
      <c r="D67" s="14" t="s">
        <v>451</v>
      </c>
      <c r="E67" s="80"/>
      <c r="O67" s="14"/>
    </row>
    <row r="68" spans="3:15" ht="13.5">
      <c r="C68" s="16"/>
      <c r="J68" s="23"/>
      <c r="N68" s="14"/>
      <c r="O68" s="14"/>
    </row>
    <row r="69" spans="2:15" ht="13.5">
      <c r="B69" s="16"/>
      <c r="C69" s="16"/>
      <c r="J69" s="23"/>
      <c r="N69" s="14"/>
      <c r="O69" s="14"/>
    </row>
    <row r="70" spans="10:15" ht="13.5">
      <c r="J70" s="23"/>
      <c r="N70" s="14"/>
      <c r="O70" s="14"/>
    </row>
  </sheetData>
  <sheetProtection sheet="1" objects="1" scenarios="1" selectLockedCells="1"/>
  <mergeCells count="9">
    <mergeCell ref="F1:H1"/>
    <mergeCell ref="E4:F4"/>
    <mergeCell ref="G4:H4"/>
    <mergeCell ref="D4:D5"/>
    <mergeCell ref="A1:A2"/>
    <mergeCell ref="A3:B3"/>
    <mergeCell ref="A4:A5"/>
    <mergeCell ref="B1:D1"/>
    <mergeCell ref="B2:D2"/>
  </mergeCells>
  <conditionalFormatting sqref="G6:G50">
    <cfRule type="expression" priority="1" dxfId="0" stopIfTrue="1">
      <formula>AND(G6&lt;&gt;"",E6=G6)</formula>
    </cfRule>
  </conditionalFormatting>
  <dataValidations count="8"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13000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F7:F50 H6:H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F6">
      <formula1>100</formula1>
      <formula2>600000</formula2>
    </dataValidation>
    <dataValidation type="list" allowBlank="1" showErrorMessage="1" error="エントリーの場合は○をリストから選択してください。" sqref="J6:J50">
      <formula1>$K$3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I6:I50">
      <formula1>$K$3</formula1>
    </dataValidation>
    <dataValidation allowBlank="1" showInputMessage="1" showErrorMessage="1" imeMode="off" sqref="D6:D50"/>
    <dataValidation allowBlank="1" showInputMessage="1" showErrorMessage="1" imeMode="on" sqref="B6:C50"/>
    <dataValidation type="list" allowBlank="1" showInputMessage="1" showErrorMessage="1" sqref="E6:E50 G6:G50">
      <formula1>$B$55:$B$67</formula1>
    </dataValidation>
  </dataValidations>
  <printOptions/>
  <pageMargins left="0.96" right="0.19" top="0.59" bottom="0.33" header="0.57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teacher</cp:lastModifiedBy>
  <cp:lastPrinted>2008-06-06T07:36:27Z</cp:lastPrinted>
  <dcterms:created xsi:type="dcterms:W3CDTF">2002-06-02T12:37:11Z</dcterms:created>
  <dcterms:modified xsi:type="dcterms:W3CDTF">2018-05-07T01:58:35Z</dcterms:modified>
  <cp:category/>
  <cp:version/>
  <cp:contentType/>
  <cp:contentStatus/>
</cp:coreProperties>
</file>