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7140" windowHeight="12330" activeTab="0"/>
  </bookViews>
  <sheets>
    <sheet name="所属データ" sheetId="1" r:id="rId1"/>
    <sheet name="男子" sheetId="2" r:id="rId2"/>
    <sheet name="女子" sheetId="3" r:id="rId3"/>
  </sheets>
  <definedNames>
    <definedName name="CRITERIA" localSheetId="0">'所属データ'!#REF!</definedName>
    <definedName name="EXTRACT" localSheetId="0">'所属データ'!#REF!</definedName>
    <definedName name="_xlnm.Print_Area" localSheetId="0">'所属データ'!$B$1:$G$26</definedName>
    <definedName name="_xlnm.Print_Area" localSheetId="2">'女子'!$A$1:$J$50</definedName>
    <definedName name="_xlnm.Print_Area" localSheetId="1">'男子'!$A$1:$J$50</definedName>
    <definedName name="男種目" localSheetId="2">'男子'!$C$54:$D$65</definedName>
  </definedNames>
  <calcPr fullCalcOnLoad="1" iterate="1" iterateCount="50" iterateDelta="0.001"/>
</workbook>
</file>

<file path=xl/comments2.xml><?xml version="1.0" encoding="utf-8"?>
<comments xmlns="http://schemas.openxmlformats.org/spreadsheetml/2006/main">
  <authors>
    <author>takano</author>
  </authors>
  <commentList>
    <comment ref="H6" authorId="0">
      <text>
        <r>
          <rPr>
            <b/>
            <sz val="9"/>
            <rFont val="ＭＳ Ｐゴシック"/>
            <family val="3"/>
          </rPr>
          <t>1/100秒・１cmまで入力
例）1分56秒2→15620</t>
        </r>
        <r>
          <rPr>
            <sz val="9"/>
            <rFont val="ＭＳ Ｐゴシック"/>
            <family val="3"/>
          </rPr>
          <t xml:space="preserve">
　 　</t>
        </r>
        <r>
          <rPr>
            <b/>
            <sz val="9"/>
            <rFont val="ＭＳ Ｐゴシック"/>
            <family val="3"/>
          </rPr>
          <t>１ｍ３０→130</t>
        </r>
        <r>
          <rPr>
            <sz val="9"/>
            <rFont val="ＭＳ Ｐゴシック"/>
            <family val="3"/>
          </rPr>
          <t xml:space="preserve">
</t>
        </r>
      </text>
    </comment>
    <comment ref="B6" authorId="0">
      <text>
        <r>
          <rPr>
            <sz val="9"/>
            <rFont val="ＭＳ Ｐゴシック"/>
            <family val="3"/>
          </rPr>
          <t>大学での”*-”は入力しないでください。　
  8-1234 の場合
　1234 と入力</t>
        </r>
      </text>
    </comment>
  </commentList>
</comments>
</file>

<file path=xl/comments3.xml><?xml version="1.0" encoding="utf-8"?>
<comments xmlns="http://schemas.openxmlformats.org/spreadsheetml/2006/main">
  <authors>
    <author>takano</author>
  </authors>
  <commentList>
    <comment ref="H6" authorId="0">
      <text>
        <r>
          <rPr>
            <b/>
            <sz val="9"/>
            <rFont val="ＭＳ Ｐゴシック"/>
            <family val="3"/>
          </rPr>
          <t>1/100秒・１cmまで入力
例）1分56秒2→15620</t>
        </r>
        <r>
          <rPr>
            <sz val="9"/>
            <rFont val="ＭＳ Ｐゴシック"/>
            <family val="3"/>
          </rPr>
          <t xml:space="preserve">
　 　</t>
        </r>
        <r>
          <rPr>
            <b/>
            <sz val="9"/>
            <rFont val="ＭＳ Ｐゴシック"/>
            <family val="3"/>
          </rPr>
          <t>１ｍ３０→130</t>
        </r>
        <r>
          <rPr>
            <sz val="9"/>
            <rFont val="ＭＳ Ｐゴシック"/>
            <family val="3"/>
          </rPr>
          <t xml:space="preserve">
</t>
        </r>
      </text>
    </comment>
    <comment ref="B6" authorId="0">
      <text>
        <r>
          <rPr>
            <sz val="9"/>
            <rFont val="ＭＳ Ｐゴシック"/>
            <family val="3"/>
          </rPr>
          <t>大学での”*-”は入力しないでください。　
  8-1234 の場合
　1234 と入力</t>
        </r>
      </text>
    </comment>
  </commentList>
</comments>
</file>

<file path=xl/sharedStrings.xml><?xml version="1.0" encoding="utf-8"?>
<sst xmlns="http://schemas.openxmlformats.org/spreadsheetml/2006/main" count="139" uniqueCount="107">
  <si>
    <t>項　目</t>
  </si>
  <si>
    <t>金　額</t>
  </si>
  <si>
    <t>数　量（単価）</t>
  </si>
  <si>
    <t>No</t>
  </si>
  <si>
    <t>ﾌﾘｶﾞﾅ（半角）</t>
  </si>
  <si>
    <t>氏  名</t>
  </si>
  <si>
    <t>No</t>
  </si>
  <si>
    <t>姓と名の間にｽﾍﾟｰｽ</t>
  </si>
  <si>
    <t>合　　　計</t>
  </si>
  <si>
    <t>学年</t>
  </si>
  <si>
    <t>種目名</t>
  </si>
  <si>
    <t>最高記録</t>
  </si>
  <si>
    <t>登録番号</t>
  </si>
  <si>
    <t>種目名</t>
  </si>
  <si>
    <t>種目１</t>
  </si>
  <si>
    <t>女子種目</t>
  </si>
  <si>
    <t>登記登録関係費</t>
  </si>
  <si>
    <t>内　　　訳</t>
  </si>
  <si>
    <t>tel(携帯)</t>
  </si>
  <si>
    <t>　　各氏名を入力してください。（全角漢字）　</t>
  </si>
  <si>
    <t>所属名(略称)：</t>
  </si>
  <si>
    <t>所属長名：</t>
  </si>
  <si>
    <t>入力時の注意点</t>
  </si>
  <si>
    <t>・氏名（全角）、ﾌﾘｶﾞﾅ（半角）、学年（半角）を正しく入力してください。</t>
  </si>
  <si>
    <t>・種目はリストから選択します。間違いがないようにしてください。</t>
  </si>
  <si>
    <t>申込方法</t>
  </si>
  <si>
    <t>種目２</t>
  </si>
  <si>
    <t>読込数</t>
  </si>
  <si>
    <t>・参加料は郵便局振り込みになります。</t>
  </si>
  <si>
    <t>・本ファイルをメールに添付し、下記アドレスに送信してください。
但し、中学・高校の場合は学校長の参加許可を得てください。</t>
  </si>
  <si>
    <t>・登録番号は大会当日のナンバーカードと一致すること。</t>
  </si>
  <si>
    <t xml:space="preserve">  ※メール申込とは、メールに本ファイルを添付して送信することです。お使いのメールソフトの使用方法をよくお読みになって送信してください。メールの本文には発信者（学校名、担当者連絡先）を入力してください。申込メール確認後、発信されたアドレスへ返信メールを送信します。（ファイル確認に１日程かかります）
</t>
  </si>
  <si>
    <t>種別(少年・成年)：</t>
  </si>
  <si>
    <t>少年</t>
  </si>
  <si>
    <t>成年</t>
  </si>
  <si>
    <t>少年Ａ１００ｍ</t>
  </si>
  <si>
    <t>少年Ａ４００ｍ</t>
  </si>
  <si>
    <t>少年Ａ５０００ｍ</t>
  </si>
  <si>
    <t>成年４００ｍＨ</t>
  </si>
  <si>
    <t>少年Ｂ３０００ｍ</t>
  </si>
  <si>
    <t>少年Ｂ走幅跳</t>
  </si>
  <si>
    <t xml:space="preserve"> </t>
  </si>
  <si>
    <t>少年Ａ１００ｍ</t>
  </si>
  <si>
    <t>少年Ａ４００ｍ</t>
  </si>
  <si>
    <t>少年共通やり投</t>
  </si>
  <si>
    <t>　</t>
  </si>
  <si>
    <t>種　目</t>
  </si>
  <si>
    <t>日体協傷害保険料</t>
  </si>
  <si>
    <t>成年５０００ｍＷ</t>
  </si>
  <si>
    <t>成年１１０ｍＨ</t>
  </si>
  <si>
    <t>少年共通５０００ｍＷ</t>
  </si>
  <si>
    <t>申込責任者名：</t>
  </si>
  <si>
    <t>・番組編成上必要ですので最高記録を必ず入力してください。</t>
  </si>
  <si>
    <t>国体最終予選大会申込み</t>
  </si>
  <si>
    <t>※必ず選択して下さい</t>
  </si>
  <si>
    <t>　　　※学校の場合、略称（６文字以内）に中・高・大をつけてください（例：○熊本工高　×熊本工業高校）</t>
  </si>
  <si>
    <t>生年月日</t>
  </si>
  <si>
    <t>(S年.月.日)</t>
  </si>
  <si>
    <t>少年Ａ走幅跳</t>
  </si>
  <si>
    <t>少年共通８００ｍ</t>
  </si>
  <si>
    <t>成年５０００ｍ</t>
  </si>
  <si>
    <t/>
  </si>
  <si>
    <t>成年１００ｍ</t>
  </si>
  <si>
    <t>成年４００ｍ</t>
  </si>
  <si>
    <t>成年やり投</t>
  </si>
  <si>
    <t>成年１００ｍ</t>
  </si>
  <si>
    <t>成年４００ｍ</t>
  </si>
  <si>
    <t>少年Ａ３０００ｍ</t>
  </si>
  <si>
    <t>少年Ａ走幅跳</t>
  </si>
  <si>
    <t>少年Ｂ走幅跳</t>
  </si>
  <si>
    <t>少年Ｂ砲丸投</t>
  </si>
  <si>
    <t>少年Ａやり投</t>
  </si>
  <si>
    <t>成年８００ｍ</t>
  </si>
  <si>
    <t>少年共通円盤投</t>
  </si>
  <si>
    <t>少年Ｂ１００ｍＹＨ</t>
  </si>
  <si>
    <t>少A成５０００ｍＷ</t>
  </si>
  <si>
    <t>少A成走高跳</t>
  </si>
  <si>
    <t>少年Ａ４００ｍＨ</t>
  </si>
  <si>
    <t>少年Ａ棒高跳</t>
  </si>
  <si>
    <t>少年Ａハンマー投</t>
  </si>
  <si>
    <t>少年Ｂ１００ｍ</t>
  </si>
  <si>
    <t>少年共通三段跳</t>
  </si>
  <si>
    <t>成年１００ｍＨ</t>
  </si>
  <si>
    <r>
      <t>成年走</t>
    </r>
    <r>
      <rPr>
        <sz val="11"/>
        <rFont val="ＭＳ Ｐゴシック"/>
        <family val="3"/>
      </rPr>
      <t>高跳</t>
    </r>
  </si>
  <si>
    <t>少年共通走高跳</t>
  </si>
  <si>
    <t>成年やり投</t>
  </si>
  <si>
    <t>少A成走高跳</t>
  </si>
  <si>
    <t>少年共通１１０ＪｍＨ</t>
  </si>
  <si>
    <t>成年棒高跳</t>
  </si>
  <si>
    <t>少年共通三段跳</t>
  </si>
  <si>
    <t>少年共通円盤投</t>
  </si>
  <si>
    <t>２０１８年　第７３回国民体育大会熊本県最終予選大会申込</t>
  </si>
  <si>
    <r>
      <t>メールアドレス：</t>
    </r>
    <r>
      <rPr>
        <sz val="12"/>
        <rFont val="ＭＳ ゴシック"/>
        <family val="3"/>
      </rPr>
      <t>　</t>
    </r>
    <r>
      <rPr>
        <b/>
        <sz val="12"/>
        <rFont val="ＭＳ ゴシック"/>
        <family val="3"/>
      </rPr>
      <t>kumariku@maroon.plala.or.jp</t>
    </r>
    <r>
      <rPr>
        <sz val="12"/>
        <rFont val="ＭＳ ゴシック"/>
        <family val="3"/>
      </rPr>
      <t xml:space="preserve">
</t>
    </r>
    <r>
      <rPr>
        <b/>
        <sz val="12"/>
        <rFont val="ＭＳ ゴシック"/>
        <family val="3"/>
      </rPr>
      <t>参加料振込先：　郵便局　01770-9-114863 
加　入　者　名：　熊本陸上競技協会 (通信欄に大会名・所属名を必ず記入)                 
申　込　期　限：　平成３０年６月２６日（火）</t>
    </r>
  </si>
  <si>
    <t>Ｈ３０
男 子</t>
  </si>
  <si>
    <t>成年三段跳</t>
  </si>
  <si>
    <t>成年砲丸投</t>
  </si>
  <si>
    <t>Ｈ３０
女 子</t>
  </si>
  <si>
    <t>成年１５００ｍ</t>
  </si>
  <si>
    <t>成年砲丸投</t>
  </si>
  <si>
    <t>成年円盤投</t>
  </si>
  <si>
    <t>少年Ａ１００ｍＨ</t>
  </si>
  <si>
    <t>少年Ｂ１００ｍ</t>
  </si>
  <si>
    <t>少年Ｂ１５００ｍ</t>
  </si>
  <si>
    <t>少年共通８００ｍ</t>
  </si>
  <si>
    <t>少年共通４００ｍH</t>
  </si>
  <si>
    <t>少年共通砲丸投</t>
  </si>
  <si>
    <t>少A成棒高跳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</si>
</sst>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#&quot;:&quot;##&quot;.&quot;##"/>
    <numFmt numFmtId="178" formatCode="[&gt;9999]##&quot;:&quot;##&quot;.&quot;##;##&quot;.&quot;##"/>
    <numFmt numFmtId="179" formatCode="0;;&quot;&quot;"/>
    <numFmt numFmtId="180" formatCode="&quot;男&quot;\ ##\ &quot;名&quot;"/>
    <numFmt numFmtId="181" formatCode="&quot;男&quot;\ ##&quot;名&quot;"/>
    <numFmt numFmtId="182" formatCode="&quot;女&quot;\ ##&quot;名&quot;"/>
    <numFmt numFmtId="183" formatCode="&quot;女&quot;\ 0&quot;名&quot;"/>
    <numFmt numFmtId="184" formatCode="&quot;男&quot;\ 0&quot;名&quot;"/>
    <numFmt numFmtId="185" formatCode="&quot;男&quot;\ 0"/>
    <numFmt numFmtId="186" formatCode="&quot;女&quot;\ 0"/>
    <numFmt numFmtId="187" formatCode="[$-411]ge\.m\.d;@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ゴシック"/>
      <family val="3"/>
    </font>
    <font>
      <sz val="9"/>
      <name val="ＭＳ Ｐ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11"/>
      <color indexed="47"/>
      <name val="ＭＳ Ｐゴシック"/>
      <family val="3"/>
    </font>
    <font>
      <sz val="11"/>
      <color indexed="10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30"/>
      </left>
      <right style="thin">
        <color indexed="30"/>
      </right>
      <top>
        <color indexed="63"/>
      </top>
      <bottom style="thin">
        <color indexed="30"/>
      </bottom>
    </border>
    <border>
      <left style="thin">
        <color indexed="30"/>
      </left>
      <right style="thin">
        <color indexed="30"/>
      </right>
      <top style="medium">
        <color indexed="30"/>
      </top>
      <bottom>
        <color indexed="63"/>
      </bottom>
    </border>
    <border>
      <left style="thin">
        <color indexed="30"/>
      </left>
      <right style="dotted">
        <color indexed="30"/>
      </right>
      <top style="thin">
        <color indexed="30"/>
      </top>
      <bottom style="medium">
        <color indexed="30"/>
      </bottom>
    </border>
    <border>
      <left style="dotted">
        <color indexed="30"/>
      </left>
      <right style="thin">
        <color indexed="30"/>
      </right>
      <top style="thin">
        <color indexed="30"/>
      </top>
      <bottom style="medium">
        <color indexed="30"/>
      </bottom>
    </border>
    <border>
      <left style="thin">
        <color indexed="30"/>
      </left>
      <right style="dotted">
        <color indexed="30"/>
      </right>
      <top>
        <color indexed="63"/>
      </top>
      <bottom style="thin">
        <color indexed="30"/>
      </bottom>
    </border>
    <border>
      <left style="dotted">
        <color indexed="30"/>
      </left>
      <right style="thin">
        <color indexed="30"/>
      </right>
      <top>
        <color indexed="63"/>
      </top>
      <bottom style="thin">
        <color indexed="30"/>
      </bottom>
    </border>
    <border>
      <left style="thin">
        <color indexed="30"/>
      </left>
      <right style="thin">
        <color indexed="30"/>
      </right>
      <top style="thin">
        <color indexed="30"/>
      </top>
      <bottom style="medium">
        <color indexed="30"/>
      </bottom>
    </border>
    <border>
      <left style="thin">
        <color indexed="30"/>
      </left>
      <right style="thin">
        <color indexed="30"/>
      </right>
      <top>
        <color indexed="63"/>
      </top>
      <bottom style="medium">
        <color indexed="30"/>
      </bottom>
    </border>
    <border>
      <left style="thin"/>
      <right style="thin"/>
      <top>
        <color indexed="63"/>
      </top>
      <bottom style="thin"/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dotted">
        <color indexed="53"/>
      </right>
      <top style="thin">
        <color indexed="53"/>
      </top>
      <bottom style="medium">
        <color indexed="53"/>
      </bottom>
    </border>
    <border>
      <left style="dotted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53"/>
      </left>
      <right style="dotted">
        <color indexed="53"/>
      </right>
      <top style="medium">
        <color indexed="53"/>
      </top>
      <bottom style="thin">
        <color indexed="53"/>
      </bottom>
    </border>
    <border>
      <left style="dotted">
        <color indexed="53"/>
      </left>
      <right style="thin">
        <color indexed="53"/>
      </right>
      <top style="medium">
        <color indexed="53"/>
      </top>
      <bottom style="thin">
        <color indexed="53"/>
      </bottom>
    </border>
    <border>
      <left style="thin">
        <color indexed="53"/>
      </left>
      <right style="dotted">
        <color indexed="53"/>
      </right>
      <top style="thin">
        <color indexed="53"/>
      </top>
      <bottom style="thin">
        <color indexed="53"/>
      </bottom>
    </border>
    <border>
      <left style="dotted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medium">
        <color indexed="30"/>
      </left>
      <right style="thin">
        <color indexed="30"/>
      </right>
      <top>
        <color indexed="63"/>
      </top>
      <bottom style="thin">
        <color indexed="30"/>
      </bottom>
    </border>
    <border>
      <left style="medium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medium">
        <color indexed="30"/>
      </left>
      <right style="thin">
        <color indexed="30"/>
      </right>
      <top style="thin">
        <color indexed="30"/>
      </top>
      <bottom style="medium">
        <color indexed="30"/>
      </bottom>
    </border>
    <border>
      <left style="medium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medium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medium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>
        <color indexed="30"/>
      </left>
      <right style="medium">
        <color indexed="30"/>
      </right>
      <top style="thin">
        <color indexed="30"/>
      </top>
      <bottom style="medium">
        <color indexed="30"/>
      </bottom>
    </border>
    <border>
      <left style="dotted">
        <color indexed="30"/>
      </left>
      <right style="medium">
        <color indexed="30"/>
      </right>
      <top>
        <color indexed="63"/>
      </top>
      <bottom style="thin">
        <color indexed="30"/>
      </bottom>
    </border>
    <border>
      <left style="dotted">
        <color indexed="53"/>
      </left>
      <right style="medium">
        <color indexed="53"/>
      </right>
      <top style="thin">
        <color indexed="53"/>
      </top>
      <bottom style="medium">
        <color indexed="53"/>
      </bottom>
    </border>
    <border>
      <left style="dotted">
        <color indexed="53"/>
      </left>
      <right style="medium">
        <color indexed="53"/>
      </right>
      <top style="medium">
        <color indexed="53"/>
      </top>
      <bottom style="thin">
        <color indexed="53"/>
      </bottom>
    </border>
    <border>
      <left style="dotted">
        <color indexed="53"/>
      </left>
      <right style="medium">
        <color indexed="53"/>
      </right>
      <top style="thin">
        <color indexed="53"/>
      </top>
      <bottom style="thin">
        <color indexed="5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>
        <color indexed="30"/>
      </left>
      <right style="thin">
        <color indexed="30"/>
      </right>
      <top style="medium">
        <color indexed="30"/>
      </top>
      <bottom style="thin">
        <color indexed="30"/>
      </bottom>
    </border>
    <border>
      <left style="thin">
        <color indexed="30"/>
      </left>
      <right style="medium">
        <color indexed="30"/>
      </right>
      <top style="medium">
        <color indexed="30"/>
      </top>
      <bottom style="thin">
        <color indexed="30"/>
      </bottom>
    </border>
    <border>
      <left style="medium">
        <color indexed="30"/>
      </left>
      <right>
        <color indexed="63"/>
      </right>
      <top>
        <color indexed="63"/>
      </top>
      <bottom>
        <color indexed="63"/>
      </bottom>
    </border>
    <border>
      <left style="medium">
        <color indexed="30"/>
      </left>
      <right>
        <color indexed="63"/>
      </right>
      <top style="medium">
        <color indexed="30"/>
      </top>
      <bottom>
        <color indexed="63"/>
      </bottom>
    </border>
    <border>
      <left>
        <color indexed="63"/>
      </left>
      <right style="medium">
        <color indexed="30"/>
      </right>
      <top style="medium">
        <color indexed="30"/>
      </top>
      <bottom>
        <color indexed="63"/>
      </bottom>
    </border>
    <border>
      <left style="medium">
        <color indexed="30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medium">
        <color indexed="30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>
        <color indexed="30"/>
      </left>
      <right style="thin">
        <color indexed="30"/>
      </right>
      <top style="medium">
        <color indexed="30"/>
      </top>
      <bottom style="thin">
        <color indexed="30"/>
      </bottom>
    </border>
    <border>
      <left style="thin">
        <color indexed="53"/>
      </left>
      <right style="thin">
        <color indexed="30"/>
      </right>
      <top style="medium">
        <color indexed="53"/>
      </top>
      <bottom style="thin">
        <color indexed="53"/>
      </bottom>
    </border>
    <border>
      <left style="thin">
        <color indexed="30"/>
      </left>
      <right style="medium">
        <color indexed="53"/>
      </right>
      <top style="medium">
        <color indexed="53"/>
      </top>
      <bottom style="thin">
        <color indexed="53"/>
      </bottom>
    </border>
    <border>
      <left style="medium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medium">
        <color indexed="53"/>
      </right>
      <top style="medium">
        <color indexed="53"/>
      </top>
      <bottom>
        <color indexed="63"/>
      </bottom>
    </border>
    <border>
      <left style="medium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medium">
        <color indexed="53"/>
      </right>
      <top>
        <color indexed="63"/>
      </top>
      <bottom style="medium">
        <color indexed="53"/>
      </bottom>
    </border>
    <border>
      <left style="medium">
        <color indexed="53"/>
      </left>
      <right style="thin">
        <color indexed="53"/>
      </right>
      <top style="medium">
        <color indexed="53"/>
      </top>
      <bottom style="thin">
        <color indexed="30"/>
      </bottom>
    </border>
    <border>
      <left style="medium">
        <color indexed="53"/>
      </left>
      <right style="thin">
        <color indexed="53"/>
      </right>
      <top style="thin">
        <color indexed="30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 style="thin">
        <color indexed="30"/>
      </bottom>
    </border>
    <border>
      <left style="thin">
        <color indexed="53"/>
      </left>
      <right style="thin">
        <color indexed="53"/>
      </right>
      <top style="thin">
        <color indexed="30"/>
      </top>
      <bottom style="medium">
        <color indexed="53"/>
      </bottom>
    </border>
    <border>
      <left style="thin">
        <color indexed="30"/>
      </left>
      <right style="thin">
        <color indexed="53"/>
      </right>
      <top style="medium">
        <color indexed="53"/>
      </top>
      <bottom style="thin">
        <color indexed="5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1" applyNumberFormat="0" applyAlignment="0" applyProtection="0"/>
    <xf numFmtId="0" fontId="36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0" borderId="4" applyNumberFormat="0" applyAlignment="0" applyProtection="0"/>
    <xf numFmtId="0" fontId="6" fillId="0" borderId="0" applyNumberFormat="0" applyFill="0" applyBorder="0" applyAlignment="0" applyProtection="0"/>
    <xf numFmtId="0" fontId="48" fillId="31" borderId="0" applyNumberFormat="0" applyBorder="0" applyAlignment="0" applyProtection="0"/>
  </cellStyleXfs>
  <cellXfs count="176">
    <xf numFmtId="0" fontId="0" fillId="0" borderId="0" xfId="0" applyAlignment="1">
      <alignment/>
    </xf>
    <xf numFmtId="0" fontId="0" fillId="4" borderId="0" xfId="0" applyFill="1" applyAlignment="1">
      <alignment/>
    </xf>
    <xf numFmtId="0" fontId="0" fillId="4" borderId="0" xfId="0" applyFill="1" applyAlignment="1">
      <alignment vertical="center"/>
    </xf>
    <xf numFmtId="0" fontId="3" fillId="32" borderId="10" xfId="0" applyFont="1" applyFill="1" applyBorder="1" applyAlignment="1">
      <alignment horizontal="right"/>
    </xf>
    <xf numFmtId="0" fontId="0" fillId="32" borderId="11" xfId="0" applyFill="1" applyBorder="1" applyAlignment="1">
      <alignment/>
    </xf>
    <xf numFmtId="0" fontId="0" fillId="32" borderId="12" xfId="0" applyFill="1" applyBorder="1" applyAlignment="1">
      <alignment/>
    </xf>
    <xf numFmtId="0" fontId="0" fillId="32" borderId="13" xfId="0" applyFill="1" applyBorder="1" applyAlignment="1">
      <alignment horizontal="right" vertical="center"/>
    </xf>
    <xf numFmtId="0" fontId="0" fillId="32" borderId="14" xfId="0" applyFill="1" applyBorder="1" applyAlignment="1">
      <alignment/>
    </xf>
    <xf numFmtId="0" fontId="0" fillId="32" borderId="0" xfId="0" applyFill="1" applyBorder="1" applyAlignment="1">
      <alignment/>
    </xf>
    <xf numFmtId="0" fontId="0" fillId="32" borderId="0" xfId="0" applyFill="1" applyBorder="1" applyAlignment="1">
      <alignment horizontal="right" vertical="top"/>
    </xf>
    <xf numFmtId="0" fontId="0" fillId="32" borderId="0" xfId="0" applyFill="1" applyBorder="1" applyAlignment="1">
      <alignment vertical="top"/>
    </xf>
    <xf numFmtId="0" fontId="0" fillId="32" borderId="15" xfId="0" applyFill="1" applyBorder="1" applyAlignment="1">
      <alignment horizontal="right" vertical="top"/>
    </xf>
    <xf numFmtId="0" fontId="0" fillId="32" borderId="15" xfId="0" applyFill="1" applyBorder="1" applyAlignment="1">
      <alignment vertical="top"/>
    </xf>
    <xf numFmtId="0" fontId="0" fillId="32" borderId="16" xfId="0" applyFill="1" applyBorder="1" applyAlignment="1">
      <alignment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7" xfId="0" applyFill="1" applyBorder="1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 quotePrefix="1">
      <alignment/>
    </xf>
    <xf numFmtId="0" fontId="9" fillId="0" borderId="17" xfId="0" applyFont="1" applyFill="1" applyBorder="1" applyAlignment="1" applyProtection="1">
      <alignment vertical="center"/>
      <protection locked="0"/>
    </xf>
    <xf numFmtId="0" fontId="0" fillId="32" borderId="18" xfId="0" applyFill="1" applyBorder="1" applyAlignment="1">
      <alignment vertical="center"/>
    </xf>
    <xf numFmtId="0" fontId="0" fillId="32" borderId="19" xfId="0" applyFill="1" applyBorder="1" applyAlignment="1">
      <alignment/>
    </xf>
    <xf numFmtId="0" fontId="0" fillId="32" borderId="19" xfId="0" applyFill="1" applyBorder="1" applyAlignment="1">
      <alignment horizontal="right" vertical="top"/>
    </xf>
    <xf numFmtId="0" fontId="0" fillId="32" borderId="19" xfId="0" applyFill="1" applyBorder="1" applyAlignment="1">
      <alignment vertical="top"/>
    </xf>
    <xf numFmtId="0" fontId="8" fillId="32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20" xfId="0" applyFill="1" applyBorder="1" applyAlignment="1" applyProtection="1">
      <alignment vertical="center"/>
      <protection locked="0"/>
    </xf>
    <xf numFmtId="0" fontId="0" fillId="33" borderId="21" xfId="0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 shrinkToFit="1"/>
    </xf>
    <xf numFmtId="0" fontId="0" fillId="0" borderId="24" xfId="0" applyFill="1" applyBorder="1" applyAlignment="1" applyProtection="1">
      <alignment horizontal="center" vertical="center" shrinkToFit="1"/>
      <protection locked="0"/>
    </xf>
    <xf numFmtId="0" fontId="0" fillId="0" borderId="22" xfId="0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Border="1" applyAlignment="1">
      <alignment horizontal="left" vertical="center" wrapText="1" shrinkToFit="1"/>
    </xf>
    <xf numFmtId="0" fontId="0" fillId="0" borderId="0" xfId="0" applyFill="1" applyAlignment="1">
      <alignment vertical="top"/>
    </xf>
    <xf numFmtId="0" fontId="0" fillId="0" borderId="0" xfId="0" applyFill="1" applyAlignment="1">
      <alignment horizontal="center" vertical="top" shrinkToFit="1"/>
    </xf>
    <xf numFmtId="178" fontId="10" fillId="0" borderId="25" xfId="0" applyNumberFormat="1" applyFont="1" applyFill="1" applyBorder="1" applyAlignment="1" applyProtection="1">
      <alignment horizontal="right" vertical="center" shrinkToFit="1"/>
      <protection locked="0"/>
    </xf>
    <xf numFmtId="178" fontId="10" fillId="0" borderId="23" xfId="0" applyNumberFormat="1" applyFont="1" applyFill="1" applyBorder="1" applyAlignment="1" applyProtection="1">
      <alignment horizontal="right" vertical="center" shrinkToFit="1"/>
      <protection locked="0"/>
    </xf>
    <xf numFmtId="57" fontId="0" fillId="0" borderId="0" xfId="0" applyNumberFormat="1" applyFill="1" applyBorder="1" applyAlignment="1">
      <alignment vertical="center"/>
    </xf>
    <xf numFmtId="0" fontId="0" fillId="0" borderId="26" xfId="0" applyFill="1" applyBorder="1" applyAlignment="1" applyProtection="1">
      <alignment vertical="center"/>
      <protection locked="0"/>
    </xf>
    <xf numFmtId="0" fontId="0" fillId="33" borderId="27" xfId="0" applyFill="1" applyBorder="1" applyAlignment="1">
      <alignment horizontal="center" vertical="center" shrinkToFit="1"/>
    </xf>
    <xf numFmtId="0" fontId="0" fillId="4" borderId="17" xfId="0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5" fontId="7" fillId="4" borderId="17" xfId="0" applyNumberFormat="1" applyFont="1" applyFill="1" applyBorder="1" applyAlignment="1">
      <alignment horizontal="right" vertical="center"/>
    </xf>
    <xf numFmtId="0" fontId="7" fillId="4" borderId="28" xfId="0" applyFont="1" applyFill="1" applyBorder="1" applyAlignment="1">
      <alignment horizontal="center" vertical="center"/>
    </xf>
    <xf numFmtId="5" fontId="7" fillId="4" borderId="28" xfId="0" applyNumberFormat="1" applyFont="1" applyFill="1" applyBorder="1" applyAlignment="1">
      <alignment horizontal="right" vertical="center"/>
    </xf>
    <xf numFmtId="0" fontId="0" fillId="32" borderId="29" xfId="0" applyFill="1" applyBorder="1" applyAlignment="1">
      <alignment horizontal="center" vertical="center"/>
    </xf>
    <xf numFmtId="0" fontId="0" fillId="32" borderId="30" xfId="0" applyFill="1" applyBorder="1" applyAlignment="1">
      <alignment horizontal="center" vertical="center" shrinkToFit="1"/>
    </xf>
    <xf numFmtId="0" fontId="3" fillId="32" borderId="31" xfId="0" applyFont="1" applyFill="1" applyBorder="1" applyAlignment="1">
      <alignment horizontal="center" vertical="center"/>
    </xf>
    <xf numFmtId="0" fontId="3" fillId="32" borderId="32" xfId="0" applyFont="1" applyFill="1" applyBorder="1" applyAlignment="1">
      <alignment horizontal="center" vertical="center" shrinkToFit="1"/>
    </xf>
    <xf numFmtId="0" fontId="0" fillId="0" borderId="29" xfId="0" applyFill="1" applyBorder="1" applyAlignment="1" applyProtection="1">
      <alignment vertical="center"/>
      <protection locked="0"/>
    </xf>
    <xf numFmtId="0" fontId="0" fillId="0" borderId="30" xfId="0" applyFill="1" applyBorder="1" applyAlignment="1" applyProtection="1">
      <alignment vertical="center"/>
      <protection locked="0"/>
    </xf>
    <xf numFmtId="0" fontId="0" fillId="0" borderId="33" xfId="0" applyFill="1" applyBorder="1" applyAlignment="1" applyProtection="1">
      <alignment vertical="center"/>
      <protection locked="0"/>
    </xf>
    <xf numFmtId="0" fontId="0" fillId="0" borderId="34" xfId="0" applyFill="1" applyBorder="1" applyAlignment="1" applyProtection="1">
      <alignment horizontal="center" vertical="center" shrinkToFit="1"/>
      <protection locked="0"/>
    </xf>
    <xf numFmtId="178" fontId="10" fillId="0" borderId="35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36" xfId="0" applyFill="1" applyBorder="1" applyAlignment="1" applyProtection="1">
      <alignment horizontal="center" vertical="center" shrinkToFit="1"/>
      <protection locked="0"/>
    </xf>
    <xf numFmtId="178" fontId="10" fillId="0" borderId="37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31" xfId="0" applyFill="1" applyBorder="1" applyAlignment="1" applyProtection="1">
      <alignment horizontal="center" vertical="center" shrinkToFit="1"/>
      <protection locked="0"/>
    </xf>
    <xf numFmtId="178" fontId="10" fillId="0" borderId="32" xfId="0" applyNumberFormat="1" applyFont="1" applyFill="1" applyBorder="1" applyAlignment="1" applyProtection="1">
      <alignment horizontal="right" vertical="center" shrinkToFit="1"/>
      <protection locked="0"/>
    </xf>
    <xf numFmtId="0" fontId="0" fillId="4" borderId="28" xfId="0" applyFill="1" applyBorder="1" applyAlignment="1">
      <alignment horizontal="center" vertical="center"/>
    </xf>
    <xf numFmtId="0" fontId="0" fillId="0" borderId="20" xfId="0" applyFont="1" applyFill="1" applyBorder="1" applyAlignment="1" applyProtection="1">
      <alignment vertical="center" shrinkToFit="1"/>
      <protection locked="0"/>
    </xf>
    <xf numFmtId="0" fontId="0" fillId="0" borderId="20" xfId="0" applyFont="1" applyFill="1" applyBorder="1" applyAlignment="1" applyProtection="1">
      <alignment horizontal="center" vertical="center"/>
      <protection locked="0"/>
    </xf>
    <xf numFmtId="0" fontId="0" fillId="0" borderId="26" xfId="0" applyFont="1" applyFill="1" applyBorder="1" applyAlignment="1" applyProtection="1">
      <alignment vertical="center" shrinkToFit="1"/>
      <protection locked="0"/>
    </xf>
    <xf numFmtId="0" fontId="0" fillId="0" borderId="26" xfId="0" applyFont="1" applyFill="1" applyBorder="1" applyAlignment="1" applyProtection="1">
      <alignment horizontal="center" vertical="center"/>
      <protection locked="0"/>
    </xf>
    <xf numFmtId="0" fontId="0" fillId="0" borderId="29" xfId="0" applyFont="1" applyFill="1" applyBorder="1" applyAlignment="1" applyProtection="1">
      <alignment vertical="center" shrinkToFit="1"/>
      <protection locked="0"/>
    </xf>
    <xf numFmtId="0" fontId="0" fillId="0" borderId="29" xfId="0" applyFont="1" applyFill="1" applyBorder="1" applyAlignment="1" applyProtection="1">
      <alignment horizontal="center" vertical="center"/>
      <protection locked="0"/>
    </xf>
    <xf numFmtId="0" fontId="0" fillId="0" borderId="33" xfId="0" applyFont="1" applyFill="1" applyBorder="1" applyAlignment="1" applyProtection="1">
      <alignment vertical="center" shrinkToFit="1"/>
      <protection locked="0"/>
    </xf>
    <xf numFmtId="0" fontId="0" fillId="0" borderId="33" xfId="0" applyFont="1" applyFill="1" applyBorder="1" applyAlignment="1" applyProtection="1">
      <alignment horizontal="center" vertical="center"/>
      <protection locked="0"/>
    </xf>
    <xf numFmtId="0" fontId="0" fillId="0" borderId="30" xfId="0" applyFont="1" applyFill="1" applyBorder="1" applyAlignment="1" applyProtection="1">
      <alignment vertical="center" shrinkToFit="1"/>
      <protection locked="0"/>
    </xf>
    <xf numFmtId="0" fontId="0" fillId="0" borderId="30" xfId="0" applyFont="1" applyFill="1" applyBorder="1" applyAlignment="1" applyProtection="1">
      <alignment horizontal="center" vertical="center"/>
      <protection locked="0"/>
    </xf>
    <xf numFmtId="0" fontId="11" fillId="32" borderId="11" xfId="0" applyFont="1" applyFill="1" applyBorder="1" applyAlignment="1">
      <alignment horizontal="left"/>
    </xf>
    <xf numFmtId="0" fontId="3" fillId="0" borderId="3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2" borderId="15" xfId="0" applyFill="1" applyBorder="1" applyAlignment="1">
      <alignment/>
    </xf>
    <xf numFmtId="0" fontId="0" fillId="4" borderId="0" xfId="0" applyFill="1" applyAlignment="1">
      <alignment horizontal="left"/>
    </xf>
    <xf numFmtId="0" fontId="12" fillId="0" borderId="0" xfId="0" applyFont="1" applyFill="1" applyAlignment="1">
      <alignment vertical="center"/>
    </xf>
    <xf numFmtId="0" fontId="0" fillId="32" borderId="44" xfId="0" applyFill="1" applyBorder="1" applyAlignment="1">
      <alignment horizontal="right" vertical="center"/>
    </xf>
    <xf numFmtId="0" fontId="0" fillId="32" borderId="0" xfId="0" applyFill="1" applyBorder="1" applyAlignment="1">
      <alignment horizontal="right"/>
    </xf>
    <xf numFmtId="0" fontId="0" fillId="32" borderId="13" xfId="0" applyFill="1" applyBorder="1" applyAlignment="1">
      <alignment/>
    </xf>
    <xf numFmtId="0" fontId="0" fillId="32" borderId="45" xfId="0" applyFill="1" applyBorder="1" applyAlignment="1">
      <alignment/>
    </xf>
    <xf numFmtId="185" fontId="0" fillId="4" borderId="46" xfId="0" applyNumberFormat="1" applyFill="1" applyBorder="1" applyAlignment="1">
      <alignment horizontal="center" vertical="center"/>
    </xf>
    <xf numFmtId="186" fontId="0" fillId="4" borderId="47" xfId="0" applyNumberFormat="1" applyFill="1" applyBorder="1" applyAlignment="1">
      <alignment horizontal="center" vertical="center"/>
    </xf>
    <xf numFmtId="0" fontId="8" fillId="32" borderId="0" xfId="0" applyFont="1" applyFill="1" applyBorder="1" applyAlignment="1">
      <alignment horizontal="right" vertical="center"/>
    </xf>
    <xf numFmtId="0" fontId="0" fillId="4" borderId="0" xfId="0" applyFill="1" applyAlignment="1">
      <alignment horizontal="center" vertical="center"/>
    </xf>
    <xf numFmtId="0" fontId="0" fillId="4" borderId="0" xfId="0" applyFont="1" applyFill="1" applyAlignment="1">
      <alignment vertical="center"/>
    </xf>
    <xf numFmtId="49" fontId="0" fillId="4" borderId="0" xfId="0" applyNumberFormat="1" applyFont="1" applyFill="1" applyAlignment="1">
      <alignment vertical="center"/>
    </xf>
    <xf numFmtId="185" fontId="0" fillId="4" borderId="0" xfId="0" applyNumberFormat="1" applyFont="1" applyFill="1" applyAlignment="1">
      <alignment vertical="center"/>
    </xf>
    <xf numFmtId="186" fontId="0" fillId="4" borderId="0" xfId="0" applyNumberFormat="1" applyFont="1" applyFill="1" applyAlignment="1">
      <alignment vertical="center"/>
    </xf>
    <xf numFmtId="5" fontId="0" fillId="4" borderId="0" xfId="0" applyNumberFormat="1" applyFont="1" applyFill="1" applyAlignment="1">
      <alignment vertical="center"/>
    </xf>
    <xf numFmtId="0" fontId="3" fillId="4" borderId="0" xfId="0" applyFont="1" applyFill="1" applyAlignment="1">
      <alignment vertical="center" wrapText="1"/>
    </xf>
    <xf numFmtId="0" fontId="0" fillId="4" borderId="0" xfId="0" applyFont="1" applyFill="1" applyAlignment="1">
      <alignment vertical="top"/>
    </xf>
    <xf numFmtId="0" fontId="4" fillId="4" borderId="0" xfId="0" applyFont="1" applyFill="1" applyAlignment="1">
      <alignment vertical="top"/>
    </xf>
    <xf numFmtId="0" fontId="0" fillId="4" borderId="0" xfId="0" applyFont="1" applyFill="1" applyAlignment="1" applyProtection="1">
      <alignment vertical="center"/>
      <protection locked="0"/>
    </xf>
    <xf numFmtId="0" fontId="7" fillId="4" borderId="0" xfId="0" applyFont="1" applyFill="1" applyAlignment="1">
      <alignment vertical="center" wrapText="1"/>
    </xf>
    <xf numFmtId="0" fontId="0" fillId="4" borderId="0" xfId="0" applyNumberFormat="1" applyFont="1" applyFill="1" applyAlignment="1">
      <alignment vertical="center"/>
    </xf>
    <xf numFmtId="0" fontId="0" fillId="4" borderId="0" xfId="0" applyFill="1" applyAlignment="1">
      <alignment vertical="top" wrapText="1"/>
    </xf>
    <xf numFmtId="0" fontId="0" fillId="4" borderId="0" xfId="0" applyFill="1" applyAlignment="1">
      <alignment vertical="center" wrapText="1"/>
    </xf>
    <xf numFmtId="0" fontId="0" fillId="0" borderId="0" xfId="0" applyFill="1" applyAlignment="1">
      <alignment horizontal="left" vertical="top"/>
    </xf>
    <xf numFmtId="0" fontId="3" fillId="33" borderId="48" xfId="0" applyFont="1" applyFill="1" applyBorder="1" applyAlignment="1">
      <alignment horizontal="center" vertical="center" shrinkToFit="1"/>
    </xf>
    <xf numFmtId="178" fontId="10" fillId="0" borderId="49" xfId="0" applyNumberFormat="1" applyFont="1" applyFill="1" applyBorder="1" applyAlignment="1" applyProtection="1">
      <alignment horizontal="right" vertical="center" shrinkToFit="1"/>
      <protection locked="0"/>
    </xf>
    <xf numFmtId="178" fontId="10" fillId="0" borderId="48" xfId="0" applyNumberFormat="1" applyFont="1" applyFill="1" applyBorder="1" applyAlignment="1" applyProtection="1">
      <alignment horizontal="right" vertical="center" shrinkToFit="1"/>
      <protection locked="0"/>
    </xf>
    <xf numFmtId="0" fontId="3" fillId="32" borderId="50" xfId="0" applyFont="1" applyFill="1" applyBorder="1" applyAlignment="1">
      <alignment horizontal="center" vertical="center" shrinkToFit="1"/>
    </xf>
    <xf numFmtId="178" fontId="10" fillId="0" borderId="51" xfId="0" applyNumberFormat="1" applyFont="1" applyFill="1" applyBorder="1" applyAlignment="1" applyProtection="1">
      <alignment horizontal="right" vertical="center" shrinkToFit="1"/>
      <protection locked="0"/>
    </xf>
    <xf numFmtId="178" fontId="10" fillId="0" borderId="52" xfId="0" applyNumberFormat="1" applyFont="1" applyFill="1" applyBorder="1" applyAlignment="1" applyProtection="1">
      <alignment horizontal="right" vertical="center" shrinkToFit="1"/>
      <protection locked="0"/>
    </xf>
    <xf numFmtId="178" fontId="10" fillId="0" borderId="50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0" xfId="0" applyAlignment="1">
      <alignment horizontal="left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 shrinkToFit="1"/>
    </xf>
    <xf numFmtId="0" fontId="3" fillId="32" borderId="29" xfId="0" applyFont="1" applyFill="1" applyBorder="1" applyAlignment="1">
      <alignment horizontal="center" vertical="center"/>
    </xf>
    <xf numFmtId="0" fontId="3" fillId="32" borderId="30" xfId="0" applyFont="1" applyFill="1" applyBorder="1" applyAlignment="1">
      <alignment horizontal="center" vertical="center" shrinkToFit="1"/>
    </xf>
    <xf numFmtId="187" fontId="0" fillId="0" borderId="20" xfId="0" applyNumberFormat="1" applyFont="1" applyFill="1" applyBorder="1" applyAlignment="1" applyProtection="1">
      <alignment vertical="center" shrinkToFit="1"/>
      <protection locked="0"/>
    </xf>
    <xf numFmtId="187" fontId="0" fillId="0" borderId="26" xfId="0" applyNumberFormat="1" applyFont="1" applyFill="1" applyBorder="1" applyAlignment="1" applyProtection="1">
      <alignment vertical="center" shrinkToFit="1"/>
      <protection locked="0"/>
    </xf>
    <xf numFmtId="187" fontId="0" fillId="0" borderId="29" xfId="0" applyNumberFormat="1" applyFont="1" applyFill="1" applyBorder="1" applyAlignment="1" applyProtection="1">
      <alignment vertical="center" shrinkToFit="1"/>
      <protection locked="0"/>
    </xf>
    <xf numFmtId="187" fontId="0" fillId="0" borderId="33" xfId="0" applyNumberFormat="1" applyFont="1" applyFill="1" applyBorder="1" applyAlignment="1" applyProtection="1">
      <alignment vertical="center" shrinkToFit="1"/>
      <protection locked="0"/>
    </xf>
    <xf numFmtId="187" fontId="0" fillId="0" borderId="30" xfId="0" applyNumberFormat="1" applyFont="1" applyFill="1" applyBorder="1" applyAlignment="1" applyProtection="1">
      <alignment vertical="center" shrinkToFit="1"/>
      <protection locked="0"/>
    </xf>
    <xf numFmtId="0" fontId="0" fillId="4" borderId="53" xfId="0" applyFill="1" applyBorder="1" applyAlignment="1">
      <alignment horizontal="center" vertical="center"/>
    </xf>
    <xf numFmtId="0" fontId="7" fillId="4" borderId="53" xfId="0" applyFont="1" applyFill="1" applyBorder="1" applyAlignment="1">
      <alignment horizontal="center" vertical="center"/>
    </xf>
    <xf numFmtId="5" fontId="7" fillId="4" borderId="53" xfId="0" applyNumberFormat="1" applyFont="1" applyFill="1" applyBorder="1" applyAlignment="1">
      <alignment horizontal="right" vertical="center"/>
    </xf>
    <xf numFmtId="185" fontId="0" fillId="4" borderId="54" xfId="0" applyNumberFormat="1" applyFill="1" applyBorder="1" applyAlignment="1">
      <alignment horizontal="center" vertical="center"/>
    </xf>
    <xf numFmtId="186" fontId="0" fillId="4" borderId="55" xfId="0" applyNumberFormat="1" applyFill="1" applyBorder="1" applyAlignment="1">
      <alignment horizontal="center" vertical="center"/>
    </xf>
    <xf numFmtId="0" fontId="0" fillId="34" borderId="0" xfId="0" applyFill="1" applyAlignment="1">
      <alignment vertical="center"/>
    </xf>
    <xf numFmtId="0" fontId="0" fillId="34" borderId="0" xfId="0" applyFont="1" applyFill="1" applyAlignment="1">
      <alignment vertical="center"/>
    </xf>
    <xf numFmtId="0" fontId="0" fillId="34" borderId="0" xfId="0" applyFont="1" applyFill="1" applyAlignment="1">
      <alignment vertical="center"/>
    </xf>
    <xf numFmtId="0" fontId="0" fillId="34" borderId="0" xfId="0" applyFill="1" applyAlignment="1">
      <alignment horizontal="left" vertical="center"/>
    </xf>
    <xf numFmtId="0" fontId="7" fillId="4" borderId="15" xfId="0" applyFont="1" applyFill="1" applyBorder="1" applyAlignment="1">
      <alignment horizontal="center" vertical="center" wrapText="1" shrinkToFit="1"/>
    </xf>
    <xf numFmtId="49" fontId="3" fillId="0" borderId="46" xfId="0" applyNumberFormat="1" applyFont="1" applyFill="1" applyBorder="1" applyAlignment="1" applyProtection="1">
      <alignment vertical="center"/>
      <protection locked="0"/>
    </xf>
    <xf numFmtId="49" fontId="3" fillId="0" borderId="47" xfId="0" applyNumberFormat="1" applyFont="1" applyFill="1" applyBorder="1" applyAlignment="1" applyProtection="1">
      <alignment vertical="center"/>
      <protection locked="0"/>
    </xf>
    <xf numFmtId="0" fontId="0" fillId="4" borderId="17" xfId="0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0" fillId="0" borderId="46" xfId="0" applyFill="1" applyBorder="1" applyAlignment="1" applyProtection="1">
      <alignment vertical="center"/>
      <protection locked="0"/>
    </xf>
    <xf numFmtId="0" fontId="0" fillId="0" borderId="47" xfId="0" applyFill="1" applyBorder="1" applyAlignment="1" applyProtection="1">
      <alignment vertical="center"/>
      <protection locked="0"/>
    </xf>
    <xf numFmtId="0" fontId="3" fillId="32" borderId="56" xfId="0" applyFont="1" applyFill="1" applyBorder="1" applyAlignment="1">
      <alignment horizontal="left" vertical="center"/>
    </xf>
    <xf numFmtId="0" fontId="3" fillId="32" borderId="57" xfId="0" applyFont="1" applyFill="1" applyBorder="1" applyAlignment="1">
      <alignment horizontal="left" vertical="center"/>
    </xf>
    <xf numFmtId="0" fontId="3" fillId="32" borderId="58" xfId="0" applyFont="1" applyFill="1" applyBorder="1" applyAlignment="1">
      <alignment horizontal="left" vertical="center"/>
    </xf>
    <xf numFmtId="0" fontId="0" fillId="4" borderId="0" xfId="0" applyFont="1" applyFill="1" applyAlignment="1">
      <alignment vertical="top" wrapText="1"/>
    </xf>
    <xf numFmtId="0" fontId="7" fillId="4" borderId="0" xfId="0" applyFont="1" applyFill="1" applyAlignment="1" applyProtection="1">
      <alignment vertical="center" wrapText="1"/>
      <protection locked="0"/>
    </xf>
    <xf numFmtId="0" fontId="13" fillId="4" borderId="0" xfId="0" applyFont="1" applyFill="1" applyAlignment="1">
      <alignment vertical="center" wrapText="1"/>
    </xf>
    <xf numFmtId="0" fontId="3" fillId="4" borderId="0" xfId="0" applyFont="1" applyFill="1" applyAlignment="1">
      <alignment vertical="center" wrapText="1"/>
    </xf>
    <xf numFmtId="0" fontId="3" fillId="33" borderId="59" xfId="0" applyFont="1" applyFill="1" applyBorder="1" applyAlignment="1">
      <alignment horizontal="center" vertical="center"/>
    </xf>
    <xf numFmtId="0" fontId="3" fillId="33" borderId="6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 textRotation="255"/>
    </xf>
    <xf numFmtId="0" fontId="3" fillId="33" borderId="27" xfId="0" applyFont="1" applyFill="1" applyBorder="1" applyAlignment="1">
      <alignment horizontal="center" vertical="center" textRotation="255"/>
    </xf>
    <xf numFmtId="0" fontId="0" fillId="0" borderId="61" xfId="0" applyFont="1" applyFill="1" applyBorder="1" applyAlignment="1">
      <alignment horizontal="left" vertical="center" wrapText="1" shrinkToFit="1"/>
    </xf>
    <xf numFmtId="0" fontId="0" fillId="0" borderId="0" xfId="0" applyFont="1" applyFill="1" applyBorder="1" applyAlignment="1">
      <alignment horizontal="left" vertical="center" wrapText="1" shrinkToFit="1"/>
    </xf>
    <xf numFmtId="0" fontId="4" fillId="33" borderId="62" xfId="0" applyFont="1" applyFill="1" applyBorder="1" applyAlignment="1">
      <alignment horizontal="center" vertical="center" wrapText="1"/>
    </xf>
    <xf numFmtId="0" fontId="4" fillId="33" borderId="63" xfId="0" applyFont="1" applyFill="1" applyBorder="1" applyAlignment="1">
      <alignment horizontal="center" vertical="center" wrapText="1"/>
    </xf>
    <xf numFmtId="0" fontId="4" fillId="33" borderId="64" xfId="0" applyFont="1" applyFill="1" applyBorder="1" applyAlignment="1">
      <alignment horizontal="center" vertical="center" wrapText="1"/>
    </xf>
    <xf numFmtId="0" fontId="4" fillId="33" borderId="65" xfId="0" applyFont="1" applyFill="1" applyBorder="1" applyAlignment="1">
      <alignment horizontal="center" vertical="center" wrapText="1"/>
    </xf>
    <xf numFmtId="57" fontId="0" fillId="0" borderId="66" xfId="0" applyNumberFormat="1" applyFill="1" applyBorder="1" applyAlignment="1">
      <alignment horizontal="left" vertical="center"/>
    </xf>
    <xf numFmtId="0" fontId="3" fillId="33" borderId="67" xfId="0" applyFont="1" applyFill="1" applyBorder="1" applyAlignment="1">
      <alignment horizontal="center" vertical="center" wrapText="1"/>
    </xf>
    <xf numFmtId="0" fontId="3" fillId="33" borderId="4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 shrinkToFit="1"/>
    </xf>
    <xf numFmtId="0" fontId="3" fillId="33" borderId="59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3" fillId="32" borderId="68" xfId="0" applyFont="1" applyFill="1" applyBorder="1" applyAlignment="1">
      <alignment horizontal="center" vertical="center"/>
    </xf>
    <xf numFmtId="0" fontId="3" fillId="32" borderId="69" xfId="0" applyFont="1" applyFill="1" applyBorder="1" applyAlignment="1">
      <alignment horizontal="center" vertical="center"/>
    </xf>
    <xf numFmtId="0" fontId="3" fillId="32" borderId="29" xfId="0" applyFont="1" applyFill="1" applyBorder="1" applyAlignment="1">
      <alignment horizontal="center" vertical="center" textRotation="255"/>
    </xf>
    <xf numFmtId="0" fontId="3" fillId="32" borderId="30" xfId="0" applyFont="1" applyFill="1" applyBorder="1" applyAlignment="1">
      <alignment horizontal="center" vertical="center" textRotation="255"/>
    </xf>
    <xf numFmtId="0" fontId="4" fillId="32" borderId="70" xfId="0" applyFont="1" applyFill="1" applyBorder="1" applyAlignment="1">
      <alignment horizontal="center" vertical="center" wrapText="1"/>
    </xf>
    <xf numFmtId="0" fontId="4" fillId="32" borderId="71" xfId="0" applyFont="1" applyFill="1" applyBorder="1" applyAlignment="1">
      <alignment horizontal="center" vertical="center" wrapText="1"/>
    </xf>
    <xf numFmtId="0" fontId="4" fillId="32" borderId="72" xfId="0" applyFont="1" applyFill="1" applyBorder="1" applyAlignment="1">
      <alignment horizontal="center" vertical="center" wrapText="1"/>
    </xf>
    <xf numFmtId="0" fontId="4" fillId="32" borderId="73" xfId="0" applyFont="1" applyFill="1" applyBorder="1" applyAlignment="1">
      <alignment horizontal="center" vertical="center" wrapText="1"/>
    </xf>
    <xf numFmtId="57" fontId="0" fillId="0" borderId="0" xfId="0" applyNumberFormat="1" applyFill="1" applyBorder="1" applyAlignment="1">
      <alignment horizontal="left" vertical="center"/>
    </xf>
    <xf numFmtId="0" fontId="3" fillId="32" borderId="74" xfId="0" applyFont="1" applyFill="1" applyBorder="1" applyAlignment="1">
      <alignment horizontal="center" vertical="center" wrapText="1"/>
    </xf>
    <xf numFmtId="0" fontId="3" fillId="32" borderId="75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top" shrinkToFit="1"/>
    </xf>
    <xf numFmtId="0" fontId="3" fillId="32" borderId="76" xfId="0" applyFont="1" applyFill="1" applyBorder="1" applyAlignment="1">
      <alignment horizontal="center" vertical="center" wrapText="1"/>
    </xf>
    <xf numFmtId="0" fontId="3" fillId="32" borderId="77" xfId="0" applyFont="1" applyFill="1" applyBorder="1" applyAlignment="1">
      <alignment horizontal="center" vertical="center" wrapText="1"/>
    </xf>
    <xf numFmtId="0" fontId="3" fillId="32" borderId="78" xfId="0" applyFont="1" applyFill="1" applyBorder="1" applyAlignment="1">
      <alignment horizontal="center" vertical="center"/>
    </xf>
    <xf numFmtId="0" fontId="0" fillId="0" borderId="0" xfId="0" applyFill="1" applyAlignment="1" quotePrefix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showGridLines="0" tabSelected="1" zoomScalePageLayoutView="0" workbookViewId="0" topLeftCell="A1">
      <selection activeCell="E3" sqref="E3"/>
    </sheetView>
  </sheetViews>
  <sheetFormatPr defaultColWidth="9.00390625" defaultRowHeight="13.5"/>
  <cols>
    <col min="1" max="1" width="5.875" style="0" customWidth="1"/>
    <col min="2" max="2" width="15.875" style="0" customWidth="1"/>
    <col min="3" max="3" width="17.00390625" style="0" customWidth="1"/>
    <col min="4" max="4" width="13.00390625" style="0" customWidth="1"/>
    <col min="5" max="6" width="7.625" style="0" customWidth="1"/>
    <col min="7" max="7" width="15.75390625" style="0" customWidth="1"/>
    <col min="8" max="8" width="5.25390625" style="0" customWidth="1"/>
    <col min="9" max="9" width="4.50390625" style="0" customWidth="1"/>
    <col min="10" max="10" width="5.00390625" style="0" customWidth="1"/>
    <col min="11" max="11" width="7.125" style="0" customWidth="1"/>
    <col min="12" max="12" width="5.375" style="0" customWidth="1"/>
    <col min="13" max="13" width="5.00390625" style="0" hidden="1" customWidth="1"/>
    <col min="14" max="22" width="5.00390625" style="0" customWidth="1"/>
  </cols>
  <sheetData>
    <row r="1" spans="1:12" ht="33" customHeight="1" thickBot="1">
      <c r="A1" s="1"/>
      <c r="B1" s="130" t="s">
        <v>91</v>
      </c>
      <c r="C1" s="130"/>
      <c r="D1" s="130"/>
      <c r="E1" s="130"/>
      <c r="F1" s="130"/>
      <c r="G1" s="130"/>
      <c r="H1" s="1"/>
      <c r="I1" s="1"/>
      <c r="J1" s="1"/>
      <c r="K1" s="1"/>
      <c r="L1" s="1"/>
    </row>
    <row r="2" spans="1:12" ht="9" customHeight="1" thickTop="1">
      <c r="A2" s="1"/>
      <c r="B2" s="3"/>
      <c r="C2" s="71"/>
      <c r="D2" s="4"/>
      <c r="E2" s="4"/>
      <c r="F2" s="4"/>
      <c r="G2" s="5"/>
      <c r="H2" s="1"/>
      <c r="I2" s="1"/>
      <c r="J2" s="1"/>
      <c r="K2" s="1"/>
      <c r="L2" s="1"/>
    </row>
    <row r="3" spans="1:12" ht="18.75" customHeight="1">
      <c r="A3" s="1"/>
      <c r="B3" s="6" t="s">
        <v>20</v>
      </c>
      <c r="C3" s="20"/>
      <c r="D3" s="88" t="s">
        <v>32</v>
      </c>
      <c r="E3" s="16"/>
      <c r="F3" s="25" t="s">
        <v>54</v>
      </c>
      <c r="G3" s="7"/>
      <c r="H3" s="1"/>
      <c r="I3" s="1"/>
      <c r="J3" s="1"/>
      <c r="K3" s="1"/>
      <c r="L3" s="1"/>
    </row>
    <row r="4" spans="1:13" ht="22.5" customHeight="1">
      <c r="A4" s="1"/>
      <c r="B4" s="137" t="s">
        <v>55</v>
      </c>
      <c r="C4" s="138"/>
      <c r="D4" s="138"/>
      <c r="E4" s="138"/>
      <c r="F4" s="138"/>
      <c r="G4" s="139"/>
      <c r="H4" s="1"/>
      <c r="I4" s="1"/>
      <c r="J4" s="1"/>
      <c r="K4" s="1"/>
      <c r="L4" s="1"/>
      <c r="M4" t="s">
        <v>33</v>
      </c>
    </row>
    <row r="5" spans="1:13" ht="21.75" customHeight="1">
      <c r="A5" s="1"/>
      <c r="B5" s="21" t="s">
        <v>19</v>
      </c>
      <c r="C5" s="22"/>
      <c r="D5" s="23"/>
      <c r="E5" s="24"/>
      <c r="F5" s="22"/>
      <c r="G5" s="7"/>
      <c r="H5" s="1"/>
      <c r="I5" s="1"/>
      <c r="J5" s="1"/>
      <c r="K5" s="1"/>
      <c r="L5" s="1"/>
      <c r="M5" t="s">
        <v>34</v>
      </c>
    </row>
    <row r="6" spans="1:12" ht="18" customHeight="1">
      <c r="A6" s="1"/>
      <c r="B6" s="6" t="s">
        <v>21</v>
      </c>
      <c r="C6" s="16"/>
      <c r="D6" s="82" t="s">
        <v>51</v>
      </c>
      <c r="E6" s="135"/>
      <c r="F6" s="136"/>
      <c r="G6" s="7"/>
      <c r="H6" s="1"/>
      <c r="I6" s="1"/>
      <c r="J6" s="1"/>
      <c r="K6" s="1"/>
      <c r="L6" s="1"/>
    </row>
    <row r="7" spans="1:12" ht="5.25" customHeight="1">
      <c r="A7" s="1"/>
      <c r="B7" s="6"/>
      <c r="C7" s="8"/>
      <c r="D7" s="9"/>
      <c r="E7" s="10"/>
      <c r="F7" s="8"/>
      <c r="G7" s="7"/>
      <c r="H7" s="1"/>
      <c r="I7" s="1"/>
      <c r="J7" s="1"/>
      <c r="K7" s="1"/>
      <c r="L7" s="1"/>
    </row>
    <row r="8" spans="1:12" ht="16.5" customHeight="1">
      <c r="A8" s="1"/>
      <c r="B8" s="84"/>
      <c r="C8" s="8"/>
      <c r="D8" s="83" t="s">
        <v>18</v>
      </c>
      <c r="E8" s="131"/>
      <c r="F8" s="132"/>
      <c r="G8" s="7"/>
      <c r="H8" s="1"/>
      <c r="I8" s="1"/>
      <c r="J8" s="1"/>
      <c r="K8" s="1"/>
      <c r="L8" s="1"/>
    </row>
    <row r="9" spans="1:12" ht="13.5" customHeight="1" thickBot="1">
      <c r="A9" s="1"/>
      <c r="B9" s="85"/>
      <c r="C9" s="79"/>
      <c r="D9" s="11"/>
      <c r="E9" s="12"/>
      <c r="F9" s="79"/>
      <c r="G9" s="13"/>
      <c r="H9" s="1"/>
      <c r="I9" s="1"/>
      <c r="J9" s="1"/>
      <c r="K9" s="1"/>
      <c r="L9" s="1"/>
    </row>
    <row r="10" spans="1:12" ht="10.5" customHeight="1" thickTop="1">
      <c r="A10" s="2"/>
      <c r="B10" s="80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3.5">
      <c r="A11" s="2"/>
      <c r="B11" s="2" t="s">
        <v>16</v>
      </c>
      <c r="C11" s="89"/>
      <c r="D11" s="2"/>
      <c r="E11" s="2"/>
      <c r="F11" s="2"/>
      <c r="G11" s="2"/>
      <c r="H11" s="2"/>
      <c r="I11" s="2"/>
      <c r="J11" s="2"/>
      <c r="K11" s="2"/>
      <c r="L11" s="2"/>
    </row>
    <row r="12" spans="1:12" ht="13.5">
      <c r="A12" s="2"/>
      <c r="B12" s="42" t="s">
        <v>0</v>
      </c>
      <c r="C12" s="42" t="s">
        <v>2</v>
      </c>
      <c r="D12" s="42" t="s">
        <v>1</v>
      </c>
      <c r="E12" s="133" t="s">
        <v>17</v>
      </c>
      <c r="F12" s="133"/>
      <c r="G12" s="2"/>
      <c r="H12" s="2"/>
      <c r="I12" s="2"/>
      <c r="J12" s="2"/>
      <c r="K12" s="2"/>
      <c r="L12" s="2"/>
    </row>
    <row r="13" spans="1:12" ht="14.25">
      <c r="A13" s="2"/>
      <c r="B13" s="42" t="s">
        <v>47</v>
      </c>
      <c r="C13" s="43" t="str">
        <f>E13+F13&amp;"人×300円"</f>
        <v>0人×300円</v>
      </c>
      <c r="D13" s="44">
        <f>300*(E13+F13)</f>
        <v>0</v>
      </c>
      <c r="E13" s="86">
        <f>COUNTA('男子'!C6:C50)</f>
        <v>0</v>
      </c>
      <c r="F13" s="87">
        <f>COUNTA('女子'!C6:C50)</f>
        <v>0</v>
      </c>
      <c r="G13" s="2"/>
      <c r="H13" s="2"/>
      <c r="I13" s="2"/>
      <c r="J13" s="2"/>
      <c r="K13" s="2"/>
      <c r="L13" s="2"/>
    </row>
    <row r="14" spans="1:12" ht="15" thickBot="1">
      <c r="A14" s="2"/>
      <c r="B14" s="121" t="s">
        <v>46</v>
      </c>
      <c r="C14" s="122" t="str">
        <f>E14+F14&amp;"種目×1000円"</f>
        <v>0種目×1000円</v>
      </c>
      <c r="D14" s="123">
        <f>1000*(E14+F14)</f>
        <v>0</v>
      </c>
      <c r="E14" s="124">
        <f>COUNTA('男子'!G6:G50,'男子'!I6:I50)</f>
        <v>0</v>
      </c>
      <c r="F14" s="125">
        <f>COUNTA('女子'!G6:G50,'女子'!I6:I50)</f>
        <v>0</v>
      </c>
      <c r="G14" s="2"/>
      <c r="H14" s="2"/>
      <c r="I14" s="2"/>
      <c r="J14" s="2"/>
      <c r="K14" s="2"/>
      <c r="L14" s="2"/>
    </row>
    <row r="15" spans="1:12" ht="18" customHeight="1" thickTop="1">
      <c r="A15" s="2"/>
      <c r="B15" s="60" t="s">
        <v>8</v>
      </c>
      <c r="C15" s="45"/>
      <c r="D15" s="46">
        <f>SUM(D13:D14)</f>
        <v>0</v>
      </c>
      <c r="E15" s="134"/>
      <c r="F15" s="134"/>
      <c r="G15" s="2"/>
      <c r="H15" s="2"/>
      <c r="I15" s="2"/>
      <c r="J15" s="2"/>
      <c r="K15" s="2"/>
      <c r="L15" s="2"/>
    </row>
    <row r="16" spans="1:12" ht="21.75" customHeight="1" hidden="1">
      <c r="A16" s="98">
        <v>100100</v>
      </c>
      <c r="B16" s="90">
        <f>E3</f>
        <v>0</v>
      </c>
      <c r="C16" s="90">
        <f>C3</f>
        <v>0</v>
      </c>
      <c r="D16" s="90">
        <f>E6</f>
        <v>0</v>
      </c>
      <c r="E16" s="91">
        <f>E8</f>
        <v>0</v>
      </c>
      <c r="F16" s="100">
        <f>D15</f>
        <v>0</v>
      </c>
      <c r="G16" s="93"/>
      <c r="H16" s="92"/>
      <c r="I16" s="93"/>
      <c r="J16" s="94"/>
      <c r="K16" s="90"/>
      <c r="L16" s="2"/>
    </row>
    <row r="17" spans="1:12" ht="21" customHeight="1">
      <c r="A17" s="90"/>
      <c r="B17" s="97" t="s">
        <v>22</v>
      </c>
      <c r="C17" s="90" t="s">
        <v>30</v>
      </c>
      <c r="D17" s="102"/>
      <c r="E17" s="102"/>
      <c r="F17" s="102"/>
      <c r="G17" s="102"/>
      <c r="H17" s="102"/>
      <c r="I17" s="93"/>
      <c r="J17" s="94"/>
      <c r="K17" s="90"/>
      <c r="L17" s="2"/>
    </row>
    <row r="18" spans="1:12" ht="13.5" customHeight="1">
      <c r="A18" s="90"/>
      <c r="B18" s="96"/>
      <c r="C18" s="96" t="s">
        <v>23</v>
      </c>
      <c r="D18" s="101"/>
      <c r="E18" s="101"/>
      <c r="F18" s="101"/>
      <c r="G18" s="101"/>
      <c r="H18" s="101"/>
      <c r="I18" s="93"/>
      <c r="J18" s="94"/>
      <c r="K18" s="90"/>
      <c r="L18" s="2"/>
    </row>
    <row r="19" spans="1:12" ht="15" customHeight="1">
      <c r="A19" s="90"/>
      <c r="B19" s="96"/>
      <c r="C19" s="96" t="s">
        <v>24</v>
      </c>
      <c r="D19" s="101"/>
      <c r="E19" s="101"/>
      <c r="F19" s="101"/>
      <c r="G19" s="101"/>
      <c r="H19" s="101"/>
      <c r="I19" s="93"/>
      <c r="J19" s="94"/>
      <c r="K19" s="90"/>
      <c r="L19" s="2"/>
    </row>
    <row r="20" spans="1:12" ht="15.75" customHeight="1">
      <c r="A20" s="90"/>
      <c r="B20" s="96"/>
      <c r="C20" s="96" t="s">
        <v>52</v>
      </c>
      <c r="D20" s="101"/>
      <c r="E20" s="101"/>
      <c r="F20" s="101"/>
      <c r="G20" s="101"/>
      <c r="H20" s="101"/>
      <c r="I20" s="93"/>
      <c r="J20" s="94"/>
      <c r="K20" s="90"/>
      <c r="L20" s="2"/>
    </row>
    <row r="21" spans="1:12" ht="8.25" customHeight="1">
      <c r="A21" s="90"/>
      <c r="B21" s="96"/>
      <c r="C21" s="96"/>
      <c r="D21" s="101"/>
      <c r="E21" s="101"/>
      <c r="F21" s="101"/>
      <c r="G21" s="101"/>
      <c r="H21" s="101"/>
      <c r="I21" s="93"/>
      <c r="J21" s="94"/>
      <c r="K21" s="90"/>
      <c r="L21" s="2"/>
    </row>
    <row r="22" spans="1:12" ht="33" customHeight="1">
      <c r="A22" s="90"/>
      <c r="B22" s="97" t="s">
        <v>25</v>
      </c>
      <c r="C22" s="140" t="s">
        <v>29</v>
      </c>
      <c r="D22" s="140"/>
      <c r="E22" s="140"/>
      <c r="F22" s="140"/>
      <c r="G22" s="140"/>
      <c r="H22" s="101"/>
      <c r="I22" s="93"/>
      <c r="J22" s="94"/>
      <c r="K22" s="90"/>
      <c r="L22" s="2"/>
    </row>
    <row r="23" spans="1:12" ht="18.75" customHeight="1">
      <c r="A23" s="90"/>
      <c r="B23" s="96"/>
      <c r="C23" s="140" t="s">
        <v>28</v>
      </c>
      <c r="D23" s="140"/>
      <c r="E23" s="140"/>
      <c r="F23" s="140"/>
      <c r="G23" s="140"/>
      <c r="H23" s="101"/>
      <c r="I23" s="93"/>
      <c r="J23" s="94"/>
      <c r="K23" s="90"/>
      <c r="L23" s="2"/>
    </row>
    <row r="24" spans="1:12" ht="64.5" customHeight="1">
      <c r="A24" s="2"/>
      <c r="B24" s="141" t="s">
        <v>92</v>
      </c>
      <c r="C24" s="141"/>
      <c r="D24" s="141"/>
      <c r="E24" s="141"/>
      <c r="F24" s="141"/>
      <c r="G24" s="141"/>
      <c r="H24" s="99"/>
      <c r="I24" s="99"/>
      <c r="J24" s="2"/>
      <c r="K24" s="2"/>
      <c r="L24" s="2"/>
    </row>
    <row r="25" spans="1:12" ht="48" customHeight="1">
      <c r="A25" s="2"/>
      <c r="B25" s="143" t="s">
        <v>31</v>
      </c>
      <c r="C25" s="143"/>
      <c r="D25" s="143"/>
      <c r="E25" s="143"/>
      <c r="F25" s="143"/>
      <c r="G25" s="143"/>
      <c r="H25" s="2"/>
      <c r="I25" s="2"/>
      <c r="J25" s="2"/>
      <c r="K25" s="2"/>
      <c r="L25" s="2"/>
    </row>
    <row r="26" spans="1:12" ht="59.25" customHeight="1">
      <c r="A26" s="2"/>
      <c r="B26" s="142"/>
      <c r="C26" s="143"/>
      <c r="D26" s="143"/>
      <c r="E26" s="143"/>
      <c r="F26" s="143"/>
      <c r="G26" s="143"/>
      <c r="H26" s="95"/>
      <c r="I26" s="95"/>
      <c r="J26" s="2"/>
      <c r="K26" s="2"/>
      <c r="L26" s="2"/>
    </row>
    <row r="27" spans="1:12" ht="87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ht="13.5" customHeight="1"/>
    <row r="29" ht="13.5" customHeight="1"/>
  </sheetData>
  <sheetProtection sheet="1" selectLockedCells="1"/>
  <mergeCells count="11">
    <mergeCell ref="C22:G22"/>
    <mergeCell ref="C23:G23"/>
    <mergeCell ref="B24:G24"/>
    <mergeCell ref="B26:G26"/>
    <mergeCell ref="B25:G25"/>
    <mergeCell ref="B1:G1"/>
    <mergeCell ref="E8:F8"/>
    <mergeCell ref="E12:F12"/>
    <mergeCell ref="E15:F15"/>
    <mergeCell ref="E6:F6"/>
    <mergeCell ref="B4:G4"/>
  </mergeCells>
  <dataValidations count="3">
    <dataValidation allowBlank="1" showInputMessage="1" showErrorMessage="1" imeMode="on" sqref="E6 C6"/>
    <dataValidation allowBlank="1" error="▼をクリックしリストから選択してください。" imeMode="on" sqref="C3"/>
    <dataValidation type="list" showInputMessage="1" showErrorMessage="1" prompt="▼をクリックして&#10;選択してください" error="リストから選択してください" sqref="E3">
      <formula1>$M$4:$M$5</formula1>
    </dataValidation>
  </dataValidations>
  <printOptions/>
  <pageMargins left="0.49" right="0.22" top="1" bottom="1" header="0.512" footer="0.512"/>
  <pageSetup horizontalDpi="600" verticalDpi="600" orientation="portrait" paperSize="9" scale="12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1"/>
  <sheetViews>
    <sheetView showGridLines="0" zoomScalePageLayoutView="0" workbookViewId="0" topLeftCell="A1">
      <selection activeCell="B6" sqref="B6"/>
    </sheetView>
  </sheetViews>
  <sheetFormatPr defaultColWidth="9.00390625" defaultRowHeight="13.5"/>
  <cols>
    <col min="1" max="1" width="2.75390625" style="14" customWidth="1"/>
    <col min="2" max="2" width="7.75390625" style="14" customWidth="1"/>
    <col min="3" max="3" width="14.75390625" style="14" customWidth="1"/>
    <col min="4" max="4" width="14.00390625" style="14" customWidth="1"/>
    <col min="5" max="5" width="8.50390625" style="14" customWidth="1"/>
    <col min="6" max="6" width="2.625" style="14" customWidth="1"/>
    <col min="7" max="7" width="13.75390625" style="14" customWidth="1"/>
    <col min="8" max="8" width="7.00390625" style="14" customWidth="1"/>
    <col min="9" max="9" width="13.75390625" style="14" customWidth="1"/>
    <col min="10" max="10" width="7.00390625" style="14" customWidth="1"/>
    <col min="11" max="11" width="9.125" style="26" hidden="1" customWidth="1"/>
    <col min="12" max="12" width="9.00390625" style="14" customWidth="1"/>
    <col min="13" max="13" width="10.00390625" style="14" customWidth="1"/>
    <col min="14" max="16384" width="9.00390625" style="14" customWidth="1"/>
  </cols>
  <sheetData>
    <row r="1" spans="1:18" ht="14.25" customHeight="1">
      <c r="A1" s="150" t="s">
        <v>93</v>
      </c>
      <c r="B1" s="151"/>
      <c r="C1" s="157" t="s">
        <v>53</v>
      </c>
      <c r="D1" s="157"/>
      <c r="E1" s="157"/>
      <c r="F1" s="157"/>
      <c r="G1" s="34"/>
      <c r="H1" s="103" t="str">
        <f>"所属長名：  "&amp;'所属データ'!$C$6&amp;"　　印"</f>
        <v>所属長名：  　　印</v>
      </c>
      <c r="I1" s="103"/>
      <c r="J1" s="103"/>
      <c r="L1" s="17"/>
      <c r="M1" s="17"/>
      <c r="N1" s="17"/>
      <c r="O1" s="17"/>
      <c r="P1" s="17"/>
      <c r="Q1" s="17"/>
      <c r="R1" s="17"/>
    </row>
    <row r="2" spans="1:18" ht="14.25" customHeight="1" thickBot="1">
      <c r="A2" s="152"/>
      <c r="B2" s="153"/>
      <c r="C2" s="148" t="str">
        <f>"所属名："&amp;'所属データ'!$C$3</f>
        <v>所属名：</v>
      </c>
      <c r="D2" s="149"/>
      <c r="E2" s="149"/>
      <c r="F2" s="149"/>
      <c r="G2" s="34"/>
      <c r="H2" s="35" t="str">
        <f>"監督名："&amp;'所属データ'!$E$6</f>
        <v>監督名：</v>
      </c>
      <c r="I2" s="36"/>
      <c r="L2" s="17"/>
      <c r="M2" s="17"/>
      <c r="N2" s="17"/>
      <c r="O2" s="17"/>
      <c r="P2" s="17"/>
      <c r="Q2" s="17"/>
      <c r="R2" s="17"/>
    </row>
    <row r="3" spans="1:18" ht="14.25" customHeight="1" thickBot="1">
      <c r="A3" s="154"/>
      <c r="B3" s="154"/>
      <c r="C3" s="154"/>
      <c r="D3" s="26"/>
      <c r="E3" s="26"/>
      <c r="F3" s="26"/>
      <c r="G3" s="26"/>
      <c r="H3" s="81"/>
      <c r="I3" s="81"/>
      <c r="L3" s="18"/>
      <c r="M3" s="17"/>
      <c r="N3" s="17"/>
      <c r="O3" s="17"/>
      <c r="P3" s="17"/>
      <c r="Q3" s="17"/>
      <c r="R3" s="17"/>
    </row>
    <row r="4" spans="1:18" ht="12" customHeight="1">
      <c r="A4" s="155" t="s">
        <v>6</v>
      </c>
      <c r="B4" s="158" t="s">
        <v>12</v>
      </c>
      <c r="C4" s="29" t="s">
        <v>5</v>
      </c>
      <c r="D4" s="29" t="s">
        <v>4</v>
      </c>
      <c r="E4" s="112" t="s">
        <v>56</v>
      </c>
      <c r="F4" s="146" t="s">
        <v>9</v>
      </c>
      <c r="G4" s="144" t="s">
        <v>14</v>
      </c>
      <c r="H4" s="144"/>
      <c r="I4" s="144" t="s">
        <v>26</v>
      </c>
      <c r="J4" s="145"/>
      <c r="K4" s="26" t="s">
        <v>27</v>
      </c>
      <c r="L4" s="19"/>
      <c r="M4" s="17"/>
      <c r="N4" s="17"/>
      <c r="O4" s="17"/>
      <c r="P4" s="17"/>
      <c r="Q4" s="17"/>
      <c r="R4" s="17"/>
    </row>
    <row r="5" spans="1:18" ht="13.5" customHeight="1" thickBot="1">
      <c r="A5" s="156"/>
      <c r="B5" s="159"/>
      <c r="C5" s="41" t="s">
        <v>7</v>
      </c>
      <c r="D5" s="41" t="s">
        <v>7</v>
      </c>
      <c r="E5" s="113" t="s">
        <v>57</v>
      </c>
      <c r="F5" s="147"/>
      <c r="G5" s="30" t="s">
        <v>10</v>
      </c>
      <c r="H5" s="31" t="s">
        <v>11</v>
      </c>
      <c r="I5" s="30" t="s">
        <v>10</v>
      </c>
      <c r="J5" s="104" t="s">
        <v>11</v>
      </c>
      <c r="K5" s="27">
        <f>COUNTA(C6:C50)</f>
        <v>0</v>
      </c>
      <c r="L5" s="17"/>
      <c r="M5" s="17"/>
      <c r="N5" s="17"/>
      <c r="O5" s="17"/>
      <c r="P5" s="17"/>
      <c r="Q5" s="17"/>
      <c r="R5" s="17"/>
    </row>
    <row r="6" spans="1:18" ht="14.25" customHeight="1">
      <c r="A6" s="72">
        <v>1</v>
      </c>
      <c r="B6" s="28"/>
      <c r="C6" s="61"/>
      <c r="D6" s="61"/>
      <c r="E6" s="116"/>
      <c r="F6" s="62"/>
      <c r="G6" s="32"/>
      <c r="H6" s="37"/>
      <c r="I6" s="32"/>
      <c r="J6" s="105"/>
      <c r="K6" s="26">
        <f>'所属データ'!$A$16</f>
        <v>100100</v>
      </c>
      <c r="L6" s="15"/>
      <c r="M6" s="39"/>
      <c r="N6" s="17"/>
      <c r="O6" s="17"/>
      <c r="P6" s="17"/>
      <c r="Q6" s="17"/>
      <c r="R6" s="17"/>
    </row>
    <row r="7" spans="1:11" ht="14.25" customHeight="1">
      <c r="A7" s="73">
        <v>2</v>
      </c>
      <c r="B7" s="28"/>
      <c r="C7" s="61"/>
      <c r="D7" s="61"/>
      <c r="E7" s="116"/>
      <c r="F7" s="62"/>
      <c r="G7" s="32"/>
      <c r="H7" s="37"/>
      <c r="I7" s="32"/>
      <c r="J7" s="105"/>
      <c r="K7" s="26">
        <f>'所属データ'!$A$16</f>
        <v>100100</v>
      </c>
    </row>
    <row r="8" spans="1:14" ht="14.25" customHeight="1">
      <c r="A8" s="73">
        <v>3</v>
      </c>
      <c r="B8" s="28"/>
      <c r="C8" s="61"/>
      <c r="D8" s="61"/>
      <c r="E8" s="116"/>
      <c r="F8" s="62"/>
      <c r="G8" s="32"/>
      <c r="H8" s="37"/>
      <c r="I8" s="32"/>
      <c r="J8" s="105"/>
      <c r="K8" s="26">
        <f>'所属データ'!$A$16</f>
        <v>100100</v>
      </c>
      <c r="L8" s="15"/>
      <c r="M8" s="39"/>
      <c r="N8" s="17"/>
    </row>
    <row r="9" spans="1:14" ht="14.25" customHeight="1">
      <c r="A9" s="73">
        <v>4</v>
      </c>
      <c r="B9" s="28"/>
      <c r="C9" s="61"/>
      <c r="D9" s="61"/>
      <c r="E9" s="116"/>
      <c r="F9" s="62"/>
      <c r="G9" s="32"/>
      <c r="H9" s="37"/>
      <c r="I9" s="32"/>
      <c r="J9" s="105"/>
      <c r="K9" s="26">
        <f>'所属データ'!$A$16</f>
        <v>100100</v>
      </c>
      <c r="L9" s="15"/>
      <c r="M9" s="39"/>
      <c r="N9" s="17"/>
    </row>
    <row r="10" spans="1:14" ht="14.25" customHeight="1" thickBot="1">
      <c r="A10" s="74">
        <v>5</v>
      </c>
      <c r="B10" s="40"/>
      <c r="C10" s="63"/>
      <c r="D10" s="63"/>
      <c r="E10" s="117"/>
      <c r="F10" s="64"/>
      <c r="G10" s="33"/>
      <c r="H10" s="38"/>
      <c r="I10" s="33"/>
      <c r="J10" s="106"/>
      <c r="K10" s="26">
        <f>'所属データ'!$A$16</f>
        <v>100100</v>
      </c>
      <c r="L10" s="15"/>
      <c r="M10" s="39"/>
      <c r="N10" s="17"/>
    </row>
    <row r="11" spans="1:14" ht="14.25" customHeight="1">
      <c r="A11" s="72">
        <v>6</v>
      </c>
      <c r="B11" s="28"/>
      <c r="C11" s="61"/>
      <c r="D11" s="61"/>
      <c r="E11" s="116"/>
      <c r="F11" s="62"/>
      <c r="G11" s="32"/>
      <c r="H11" s="37"/>
      <c r="I11" s="32"/>
      <c r="J11" s="105"/>
      <c r="K11" s="26">
        <f>'所属データ'!$A$16</f>
        <v>100100</v>
      </c>
      <c r="L11" s="15"/>
      <c r="M11" s="39"/>
      <c r="N11" s="17"/>
    </row>
    <row r="12" spans="1:14" ht="14.25" customHeight="1">
      <c r="A12" s="73">
        <v>7</v>
      </c>
      <c r="B12" s="28"/>
      <c r="C12" s="61"/>
      <c r="D12" s="61"/>
      <c r="E12" s="116"/>
      <c r="F12" s="62"/>
      <c r="G12" s="32"/>
      <c r="H12" s="37"/>
      <c r="I12" s="32"/>
      <c r="J12" s="105"/>
      <c r="K12" s="26">
        <f>'所属データ'!$A$16</f>
        <v>100100</v>
      </c>
      <c r="L12" s="15"/>
      <c r="M12" s="39"/>
      <c r="N12" s="17"/>
    </row>
    <row r="13" spans="1:13" ht="14.25" customHeight="1">
      <c r="A13" s="73">
        <v>8</v>
      </c>
      <c r="B13" s="28"/>
      <c r="C13" s="61"/>
      <c r="D13" s="61"/>
      <c r="E13" s="116"/>
      <c r="F13" s="62"/>
      <c r="G13" s="32"/>
      <c r="H13" s="37"/>
      <c r="I13" s="32"/>
      <c r="J13" s="105"/>
      <c r="K13" s="26">
        <f>'所属データ'!$A$16</f>
        <v>100100</v>
      </c>
      <c r="L13" s="15"/>
      <c r="M13" s="39"/>
    </row>
    <row r="14" spans="1:13" ht="14.25" customHeight="1">
      <c r="A14" s="73">
        <v>9</v>
      </c>
      <c r="B14" s="28"/>
      <c r="C14" s="61"/>
      <c r="D14" s="61"/>
      <c r="E14" s="116"/>
      <c r="F14" s="62"/>
      <c r="G14" s="32"/>
      <c r="H14" s="37"/>
      <c r="I14" s="32"/>
      <c r="J14" s="105"/>
      <c r="K14" s="26">
        <f>'所属データ'!$A$16</f>
        <v>100100</v>
      </c>
      <c r="L14" s="15"/>
      <c r="M14" s="39"/>
    </row>
    <row r="15" spans="1:13" ht="14.25" customHeight="1" thickBot="1">
      <c r="A15" s="74">
        <v>10</v>
      </c>
      <c r="B15" s="40"/>
      <c r="C15" s="63"/>
      <c r="D15" s="63"/>
      <c r="E15" s="117"/>
      <c r="F15" s="64"/>
      <c r="G15" s="33"/>
      <c r="H15" s="38"/>
      <c r="I15" s="33"/>
      <c r="J15" s="106"/>
      <c r="K15" s="26">
        <f>'所属データ'!$A$16</f>
        <v>100100</v>
      </c>
      <c r="L15" s="15"/>
      <c r="M15" s="39"/>
    </row>
    <row r="16" spans="1:13" ht="14.25" customHeight="1">
      <c r="A16" s="72">
        <v>11</v>
      </c>
      <c r="B16" s="28"/>
      <c r="C16" s="61"/>
      <c r="D16" s="61"/>
      <c r="E16" s="116"/>
      <c r="F16" s="62"/>
      <c r="G16" s="32"/>
      <c r="H16" s="37"/>
      <c r="I16" s="32"/>
      <c r="J16" s="105"/>
      <c r="K16" s="26">
        <f>'所属データ'!$A$16</f>
        <v>100100</v>
      </c>
      <c r="L16" s="15"/>
      <c r="M16" s="39"/>
    </row>
    <row r="17" spans="1:13" ht="14.25" customHeight="1">
      <c r="A17" s="73">
        <v>12</v>
      </c>
      <c r="B17" s="28"/>
      <c r="C17" s="61"/>
      <c r="D17" s="61"/>
      <c r="E17" s="116"/>
      <c r="F17" s="62"/>
      <c r="G17" s="32"/>
      <c r="H17" s="37"/>
      <c r="I17" s="32"/>
      <c r="J17" s="105"/>
      <c r="K17" s="26">
        <f>'所属データ'!$A$16</f>
        <v>100100</v>
      </c>
      <c r="L17" s="15"/>
      <c r="M17" s="39"/>
    </row>
    <row r="18" spans="1:13" ht="14.25" customHeight="1">
      <c r="A18" s="73">
        <v>13</v>
      </c>
      <c r="B18" s="28"/>
      <c r="C18" s="61"/>
      <c r="D18" s="61"/>
      <c r="E18" s="116"/>
      <c r="F18" s="62"/>
      <c r="G18" s="32"/>
      <c r="H18" s="37"/>
      <c r="I18" s="32"/>
      <c r="J18" s="105"/>
      <c r="K18" s="26">
        <f>'所属データ'!$A$16</f>
        <v>100100</v>
      </c>
      <c r="L18" s="15"/>
      <c r="M18" s="39"/>
    </row>
    <row r="19" spans="1:13" ht="14.25" customHeight="1">
      <c r="A19" s="73">
        <v>14</v>
      </c>
      <c r="B19" s="28"/>
      <c r="C19" s="61"/>
      <c r="D19" s="61"/>
      <c r="E19" s="116"/>
      <c r="F19" s="62"/>
      <c r="G19" s="32"/>
      <c r="H19" s="37"/>
      <c r="I19" s="32"/>
      <c r="J19" s="105"/>
      <c r="K19" s="26">
        <f>'所属データ'!$A$16</f>
        <v>100100</v>
      </c>
      <c r="L19" s="15"/>
      <c r="M19" s="39"/>
    </row>
    <row r="20" spans="1:13" ht="14.25" customHeight="1" thickBot="1">
      <c r="A20" s="74">
        <v>15</v>
      </c>
      <c r="B20" s="40"/>
      <c r="C20" s="63"/>
      <c r="D20" s="63"/>
      <c r="E20" s="117"/>
      <c r="F20" s="64"/>
      <c r="G20" s="33"/>
      <c r="H20" s="38"/>
      <c r="I20" s="33"/>
      <c r="J20" s="106"/>
      <c r="K20" s="26">
        <f>'所属データ'!$A$16</f>
        <v>100100</v>
      </c>
      <c r="L20" s="15"/>
      <c r="M20" s="39"/>
    </row>
    <row r="21" spans="1:13" ht="14.25" customHeight="1">
      <c r="A21" s="72">
        <v>16</v>
      </c>
      <c r="B21" s="28"/>
      <c r="C21" s="61"/>
      <c r="D21" s="61"/>
      <c r="E21" s="116"/>
      <c r="F21" s="62"/>
      <c r="G21" s="32"/>
      <c r="H21" s="37"/>
      <c r="I21" s="32"/>
      <c r="J21" s="105"/>
      <c r="K21" s="26">
        <f>'所属データ'!$A$16</f>
        <v>100100</v>
      </c>
      <c r="L21" s="15"/>
      <c r="M21" s="39"/>
    </row>
    <row r="22" spans="1:13" ht="14.25" customHeight="1">
      <c r="A22" s="73">
        <v>17</v>
      </c>
      <c r="B22" s="28"/>
      <c r="C22" s="61"/>
      <c r="D22" s="61"/>
      <c r="E22" s="116"/>
      <c r="F22" s="62"/>
      <c r="G22" s="32"/>
      <c r="H22" s="37"/>
      <c r="I22" s="32"/>
      <c r="J22" s="105"/>
      <c r="K22" s="26">
        <f>'所属データ'!$A$16</f>
        <v>100100</v>
      </c>
      <c r="L22" s="15"/>
      <c r="M22" s="39"/>
    </row>
    <row r="23" spans="1:13" ht="14.25" customHeight="1">
      <c r="A23" s="73">
        <v>18</v>
      </c>
      <c r="B23" s="28"/>
      <c r="C23" s="61"/>
      <c r="D23" s="61"/>
      <c r="E23" s="116"/>
      <c r="F23" s="62"/>
      <c r="G23" s="32"/>
      <c r="H23" s="37"/>
      <c r="I23" s="32"/>
      <c r="J23" s="105"/>
      <c r="K23" s="26">
        <f>'所属データ'!$A$16</f>
        <v>100100</v>
      </c>
      <c r="L23" s="15"/>
      <c r="M23" s="39"/>
    </row>
    <row r="24" spans="1:13" ht="14.25" customHeight="1">
      <c r="A24" s="73">
        <v>19</v>
      </c>
      <c r="B24" s="28"/>
      <c r="C24" s="61"/>
      <c r="D24" s="61"/>
      <c r="E24" s="116"/>
      <c r="F24" s="62"/>
      <c r="G24" s="32"/>
      <c r="H24" s="37"/>
      <c r="I24" s="32"/>
      <c r="J24" s="105"/>
      <c r="K24" s="26">
        <f>'所属データ'!$A$16</f>
        <v>100100</v>
      </c>
      <c r="L24" s="15"/>
      <c r="M24" s="39"/>
    </row>
    <row r="25" spans="1:13" ht="14.25" customHeight="1" thickBot="1">
      <c r="A25" s="74">
        <v>20</v>
      </c>
      <c r="B25" s="40"/>
      <c r="C25" s="63"/>
      <c r="D25" s="63"/>
      <c r="E25" s="117"/>
      <c r="F25" s="64"/>
      <c r="G25" s="33"/>
      <c r="H25" s="38"/>
      <c r="I25" s="33"/>
      <c r="J25" s="106"/>
      <c r="K25" s="26">
        <f>'所属データ'!$A$16</f>
        <v>100100</v>
      </c>
      <c r="L25" s="15"/>
      <c r="M25" s="39"/>
    </row>
    <row r="26" spans="1:13" ht="14.25" customHeight="1">
      <c r="A26" s="72">
        <v>21</v>
      </c>
      <c r="B26" s="28"/>
      <c r="C26" s="61"/>
      <c r="D26" s="61"/>
      <c r="E26" s="116"/>
      <c r="F26" s="62"/>
      <c r="G26" s="32"/>
      <c r="H26" s="37"/>
      <c r="I26" s="32"/>
      <c r="J26" s="105"/>
      <c r="K26" s="26">
        <f>'所属データ'!$A$16</f>
        <v>100100</v>
      </c>
      <c r="L26" s="15"/>
      <c r="M26" s="39"/>
    </row>
    <row r="27" spans="1:13" ht="14.25" customHeight="1">
      <c r="A27" s="73">
        <v>22</v>
      </c>
      <c r="B27" s="28"/>
      <c r="C27" s="61"/>
      <c r="D27" s="61"/>
      <c r="E27" s="116"/>
      <c r="F27" s="62"/>
      <c r="G27" s="32"/>
      <c r="H27" s="37"/>
      <c r="I27" s="32"/>
      <c r="J27" s="105"/>
      <c r="K27" s="26">
        <f>'所属データ'!$A$16</f>
        <v>100100</v>
      </c>
      <c r="L27" s="15"/>
      <c r="M27" s="39"/>
    </row>
    <row r="28" spans="1:13" ht="14.25" customHeight="1">
      <c r="A28" s="73">
        <v>23</v>
      </c>
      <c r="B28" s="28"/>
      <c r="C28" s="61"/>
      <c r="D28" s="61"/>
      <c r="E28" s="116"/>
      <c r="F28" s="62"/>
      <c r="G28" s="32"/>
      <c r="H28" s="37"/>
      <c r="I28" s="32"/>
      <c r="J28" s="105"/>
      <c r="K28" s="26">
        <f>'所属データ'!$A$16</f>
        <v>100100</v>
      </c>
      <c r="L28" s="15"/>
      <c r="M28" s="39"/>
    </row>
    <row r="29" spans="1:13" ht="14.25" customHeight="1">
      <c r="A29" s="73">
        <v>24</v>
      </c>
      <c r="B29" s="28"/>
      <c r="C29" s="61"/>
      <c r="D29" s="61"/>
      <c r="E29" s="116"/>
      <c r="F29" s="62"/>
      <c r="G29" s="32"/>
      <c r="H29" s="37"/>
      <c r="I29" s="32"/>
      <c r="J29" s="105"/>
      <c r="K29" s="26">
        <f>'所属データ'!$A$16</f>
        <v>100100</v>
      </c>
      <c r="L29" s="15"/>
      <c r="M29" s="39"/>
    </row>
    <row r="30" spans="1:13" ht="14.25" customHeight="1" thickBot="1">
      <c r="A30" s="74">
        <v>25</v>
      </c>
      <c r="B30" s="40"/>
      <c r="C30" s="63"/>
      <c r="D30" s="63"/>
      <c r="E30" s="117"/>
      <c r="F30" s="64"/>
      <c r="G30" s="33"/>
      <c r="H30" s="38"/>
      <c r="I30" s="33"/>
      <c r="J30" s="106"/>
      <c r="K30" s="26">
        <f>'所属データ'!$A$16</f>
        <v>100100</v>
      </c>
      <c r="L30" s="15"/>
      <c r="M30" s="39"/>
    </row>
    <row r="31" spans="1:13" ht="14.25" customHeight="1">
      <c r="A31" s="72">
        <v>26</v>
      </c>
      <c r="B31" s="28"/>
      <c r="C31" s="61"/>
      <c r="D31" s="61"/>
      <c r="E31" s="116"/>
      <c r="F31" s="62"/>
      <c r="G31" s="32"/>
      <c r="H31" s="37"/>
      <c r="I31" s="32"/>
      <c r="J31" s="105"/>
      <c r="K31" s="26">
        <f>'所属データ'!$A$16</f>
        <v>100100</v>
      </c>
      <c r="L31" s="15"/>
      <c r="M31" s="39"/>
    </row>
    <row r="32" spans="1:13" ht="14.25" customHeight="1">
      <c r="A32" s="73">
        <v>27</v>
      </c>
      <c r="B32" s="28"/>
      <c r="C32" s="61"/>
      <c r="D32" s="61"/>
      <c r="E32" s="116"/>
      <c r="F32" s="62"/>
      <c r="G32" s="32"/>
      <c r="H32" s="37"/>
      <c r="I32" s="32"/>
      <c r="J32" s="105"/>
      <c r="K32" s="26">
        <f>'所属データ'!$A$16</f>
        <v>100100</v>
      </c>
      <c r="L32" s="15"/>
      <c r="M32" s="39"/>
    </row>
    <row r="33" spans="1:13" ht="14.25" customHeight="1">
      <c r="A33" s="73">
        <v>28</v>
      </c>
      <c r="B33" s="28"/>
      <c r="C33" s="61"/>
      <c r="D33" s="61"/>
      <c r="E33" s="116"/>
      <c r="F33" s="62"/>
      <c r="G33" s="32"/>
      <c r="H33" s="37"/>
      <c r="I33" s="32"/>
      <c r="J33" s="105"/>
      <c r="K33" s="26">
        <f>'所属データ'!$A$16</f>
        <v>100100</v>
      </c>
      <c r="L33" s="15"/>
      <c r="M33" s="39"/>
    </row>
    <row r="34" spans="1:13" ht="14.25" customHeight="1">
      <c r="A34" s="73">
        <v>29</v>
      </c>
      <c r="B34" s="28"/>
      <c r="C34" s="61"/>
      <c r="D34" s="61"/>
      <c r="E34" s="116"/>
      <c r="F34" s="62"/>
      <c r="G34" s="32"/>
      <c r="H34" s="37"/>
      <c r="I34" s="32"/>
      <c r="J34" s="105"/>
      <c r="K34" s="26">
        <f>'所属データ'!$A$16</f>
        <v>100100</v>
      </c>
      <c r="L34" s="15"/>
      <c r="M34" s="39"/>
    </row>
    <row r="35" spans="1:13" ht="14.25" customHeight="1" thickBot="1">
      <c r="A35" s="74">
        <v>30</v>
      </c>
      <c r="B35" s="40"/>
      <c r="C35" s="63"/>
      <c r="D35" s="63"/>
      <c r="E35" s="117"/>
      <c r="F35" s="64"/>
      <c r="G35" s="33"/>
      <c r="H35" s="38"/>
      <c r="I35" s="33"/>
      <c r="J35" s="106"/>
      <c r="K35" s="26">
        <f>'所属データ'!$A$16</f>
        <v>100100</v>
      </c>
      <c r="L35" s="15"/>
      <c r="M35" s="39"/>
    </row>
    <row r="36" spans="1:13" ht="14.25" customHeight="1">
      <c r="A36" s="72">
        <v>31</v>
      </c>
      <c r="B36" s="28"/>
      <c r="C36" s="61"/>
      <c r="D36" s="61"/>
      <c r="E36" s="116"/>
      <c r="F36" s="62"/>
      <c r="G36" s="32"/>
      <c r="H36" s="37"/>
      <c r="I36" s="32"/>
      <c r="J36" s="105"/>
      <c r="K36" s="26">
        <f>'所属データ'!$A$16</f>
        <v>100100</v>
      </c>
      <c r="L36" s="15"/>
      <c r="M36" s="39"/>
    </row>
    <row r="37" spans="1:13" ht="14.25" customHeight="1">
      <c r="A37" s="73">
        <v>32</v>
      </c>
      <c r="B37" s="28"/>
      <c r="C37" s="61"/>
      <c r="D37" s="61"/>
      <c r="E37" s="116"/>
      <c r="F37" s="62"/>
      <c r="G37" s="32"/>
      <c r="H37" s="37"/>
      <c r="I37" s="32"/>
      <c r="J37" s="105"/>
      <c r="K37" s="26">
        <f>'所属データ'!$A$16</f>
        <v>100100</v>
      </c>
      <c r="L37" s="15"/>
      <c r="M37" s="39"/>
    </row>
    <row r="38" spans="1:13" ht="14.25" customHeight="1">
      <c r="A38" s="73">
        <v>33</v>
      </c>
      <c r="B38" s="28"/>
      <c r="C38" s="61"/>
      <c r="D38" s="61"/>
      <c r="E38" s="116"/>
      <c r="F38" s="62"/>
      <c r="G38" s="32"/>
      <c r="H38" s="37"/>
      <c r="I38" s="32"/>
      <c r="J38" s="105"/>
      <c r="K38" s="26">
        <f>'所属データ'!$A$16</f>
        <v>100100</v>
      </c>
      <c r="L38" s="15"/>
      <c r="M38" s="39"/>
    </row>
    <row r="39" spans="1:13" ht="14.25" customHeight="1">
      <c r="A39" s="73">
        <v>34</v>
      </c>
      <c r="B39" s="28"/>
      <c r="C39" s="61"/>
      <c r="D39" s="61"/>
      <c r="E39" s="116"/>
      <c r="F39" s="62"/>
      <c r="G39" s="32"/>
      <c r="H39" s="37"/>
      <c r="I39" s="32"/>
      <c r="J39" s="105"/>
      <c r="K39" s="26">
        <f>'所属データ'!$A$16</f>
        <v>100100</v>
      </c>
      <c r="L39" s="15"/>
      <c r="M39" s="39"/>
    </row>
    <row r="40" spans="1:13" ht="14.25" customHeight="1" thickBot="1">
      <c r="A40" s="74">
        <v>35</v>
      </c>
      <c r="B40" s="40"/>
      <c r="C40" s="63"/>
      <c r="D40" s="63"/>
      <c r="E40" s="117"/>
      <c r="F40" s="64"/>
      <c r="G40" s="33"/>
      <c r="H40" s="38"/>
      <c r="I40" s="33"/>
      <c r="J40" s="106"/>
      <c r="K40" s="26">
        <f>'所属データ'!$A$16</f>
        <v>100100</v>
      </c>
      <c r="L40" s="15"/>
      <c r="M40" s="39"/>
    </row>
    <row r="41" spans="1:13" ht="14.25" customHeight="1">
      <c r="A41" s="72">
        <v>36</v>
      </c>
      <c r="B41" s="28"/>
      <c r="C41" s="61"/>
      <c r="D41" s="61"/>
      <c r="E41" s="116"/>
      <c r="F41" s="62"/>
      <c r="G41" s="32"/>
      <c r="H41" s="37"/>
      <c r="I41" s="32"/>
      <c r="J41" s="105"/>
      <c r="K41" s="26">
        <f>'所属データ'!$A$16</f>
        <v>100100</v>
      </c>
      <c r="L41" s="15"/>
      <c r="M41" s="39"/>
    </row>
    <row r="42" spans="1:13" ht="14.25" customHeight="1">
      <c r="A42" s="73">
        <v>37</v>
      </c>
      <c r="B42" s="28"/>
      <c r="C42" s="61"/>
      <c r="D42" s="61"/>
      <c r="E42" s="116"/>
      <c r="F42" s="62"/>
      <c r="G42" s="32"/>
      <c r="H42" s="37"/>
      <c r="I42" s="32"/>
      <c r="J42" s="105"/>
      <c r="K42" s="26">
        <f>'所属データ'!$A$16</f>
        <v>100100</v>
      </c>
      <c r="L42" s="15"/>
      <c r="M42" s="39"/>
    </row>
    <row r="43" spans="1:13" ht="14.25" customHeight="1">
      <c r="A43" s="73">
        <v>38</v>
      </c>
      <c r="B43" s="28"/>
      <c r="C43" s="61"/>
      <c r="D43" s="61"/>
      <c r="E43" s="116"/>
      <c r="F43" s="62"/>
      <c r="G43" s="32"/>
      <c r="H43" s="37"/>
      <c r="I43" s="32"/>
      <c r="J43" s="105"/>
      <c r="K43" s="26">
        <f>'所属データ'!$A$16</f>
        <v>100100</v>
      </c>
      <c r="L43" s="15"/>
      <c r="M43" s="39"/>
    </row>
    <row r="44" spans="1:13" ht="14.25" customHeight="1">
      <c r="A44" s="73">
        <v>39</v>
      </c>
      <c r="B44" s="28"/>
      <c r="C44" s="61"/>
      <c r="D44" s="61"/>
      <c r="E44" s="116"/>
      <c r="F44" s="62"/>
      <c r="G44" s="32"/>
      <c r="H44" s="37"/>
      <c r="I44" s="32"/>
      <c r="J44" s="105"/>
      <c r="K44" s="26">
        <f>'所属データ'!$A$16</f>
        <v>100100</v>
      </c>
      <c r="L44" s="15"/>
      <c r="M44" s="39"/>
    </row>
    <row r="45" spans="1:13" ht="14.25" customHeight="1" thickBot="1">
      <c r="A45" s="74">
        <v>40</v>
      </c>
      <c r="B45" s="40"/>
      <c r="C45" s="63"/>
      <c r="D45" s="63"/>
      <c r="E45" s="117"/>
      <c r="F45" s="64"/>
      <c r="G45" s="33"/>
      <c r="H45" s="38"/>
      <c r="I45" s="33"/>
      <c r="J45" s="106"/>
      <c r="K45" s="26">
        <f>'所属データ'!$A$16</f>
        <v>100100</v>
      </c>
      <c r="L45" s="15"/>
      <c r="M45" s="39"/>
    </row>
    <row r="46" spans="1:13" ht="14.25" customHeight="1">
      <c r="A46" s="72">
        <v>41</v>
      </c>
      <c r="B46" s="28"/>
      <c r="C46" s="61"/>
      <c r="D46" s="61"/>
      <c r="E46" s="116"/>
      <c r="F46" s="62"/>
      <c r="G46" s="32"/>
      <c r="H46" s="37"/>
      <c r="I46" s="32"/>
      <c r="J46" s="105"/>
      <c r="K46" s="26">
        <f>'所属データ'!$A$16</f>
        <v>100100</v>
      </c>
      <c r="L46" s="15"/>
      <c r="M46" s="39"/>
    </row>
    <row r="47" spans="1:13" ht="14.25" customHeight="1">
      <c r="A47" s="73">
        <v>42</v>
      </c>
      <c r="B47" s="28"/>
      <c r="C47" s="61"/>
      <c r="D47" s="61"/>
      <c r="E47" s="116"/>
      <c r="F47" s="62"/>
      <c r="G47" s="32"/>
      <c r="H47" s="37"/>
      <c r="I47" s="32"/>
      <c r="J47" s="105"/>
      <c r="K47" s="26">
        <f>'所属データ'!$A$16</f>
        <v>100100</v>
      </c>
      <c r="L47" s="15"/>
      <c r="M47" s="39"/>
    </row>
    <row r="48" spans="1:13" ht="14.25" customHeight="1">
      <c r="A48" s="73">
        <v>43</v>
      </c>
      <c r="B48" s="28"/>
      <c r="C48" s="61"/>
      <c r="D48" s="61"/>
      <c r="E48" s="116"/>
      <c r="F48" s="62"/>
      <c r="G48" s="32"/>
      <c r="H48" s="37"/>
      <c r="I48" s="32"/>
      <c r="J48" s="105"/>
      <c r="K48" s="26">
        <f>'所属データ'!$A$16</f>
        <v>100100</v>
      </c>
      <c r="L48" s="15"/>
      <c r="M48" s="39"/>
    </row>
    <row r="49" spans="1:13" ht="14.25" customHeight="1">
      <c r="A49" s="73">
        <v>44</v>
      </c>
      <c r="B49" s="28"/>
      <c r="C49" s="61"/>
      <c r="D49" s="61"/>
      <c r="E49" s="116"/>
      <c r="F49" s="62"/>
      <c r="G49" s="32"/>
      <c r="H49" s="37"/>
      <c r="I49" s="32"/>
      <c r="J49" s="105"/>
      <c r="K49" s="26">
        <f>'所属データ'!$A$16</f>
        <v>100100</v>
      </c>
      <c r="L49" s="15"/>
      <c r="M49" s="39"/>
    </row>
    <row r="50" spans="1:13" ht="14.25" customHeight="1" thickBot="1">
      <c r="A50" s="74">
        <v>45</v>
      </c>
      <c r="B50" s="40"/>
      <c r="C50" s="63"/>
      <c r="D50" s="63"/>
      <c r="E50" s="117"/>
      <c r="F50" s="64"/>
      <c r="G50" s="33"/>
      <c r="H50" s="38"/>
      <c r="I50" s="33"/>
      <c r="J50" s="106"/>
      <c r="K50" s="26">
        <f>'所属データ'!$A$16</f>
        <v>100100</v>
      </c>
      <c r="L50" s="15"/>
      <c r="M50" s="39"/>
    </row>
    <row r="53" spans="2:10" ht="13.5" hidden="1">
      <c r="B53" s="14" t="s">
        <v>13</v>
      </c>
      <c r="F53" s="78"/>
      <c r="J53" s="26"/>
    </row>
    <row r="54" spans="2:10" ht="13.5" hidden="1">
      <c r="B54" s="14" t="str">
        <f>IF('所属データ'!$E$3="成年",'男子'!C54,IF('所属データ'!$E$3="少年",'男子'!D54,"種別選択してください"))</f>
        <v>種別選択してください</v>
      </c>
      <c r="C54" s="126" t="s">
        <v>62</v>
      </c>
      <c r="D54" s="126" t="s">
        <v>35</v>
      </c>
      <c r="J54" s="26"/>
    </row>
    <row r="55" spans="2:10" ht="13.5" hidden="1">
      <c r="B55" s="14" t="str">
        <f>IF('所属データ'!$E$3="成年",'男子'!C55,IF('所属データ'!$E$3="少年",'男子'!D55,"種別選択してください"))</f>
        <v>種別選択してください</v>
      </c>
      <c r="C55" s="126" t="s">
        <v>63</v>
      </c>
      <c r="D55" s="126" t="s">
        <v>36</v>
      </c>
      <c r="J55" s="26"/>
    </row>
    <row r="56" spans="2:10" ht="13.5" hidden="1">
      <c r="B56" s="14" t="str">
        <f>IF('所属データ'!$E$3="成年",'男子'!C56,IF('所属データ'!$E$3="少年",'男子'!D56,"種別選択してください"))</f>
        <v>種別選択してください</v>
      </c>
      <c r="C56" s="126" t="s">
        <v>72</v>
      </c>
      <c r="D56" s="126" t="s">
        <v>37</v>
      </c>
      <c r="J56" s="26"/>
    </row>
    <row r="57" spans="2:10" ht="13.5" hidden="1">
      <c r="B57" s="14" t="str">
        <f>IF('所属データ'!$E$3="成年",'男子'!C57,IF('所属データ'!$E$3="少年",'男子'!D57,"種別選択してください"))</f>
        <v>種別選択してください</v>
      </c>
      <c r="C57" s="126" t="s">
        <v>49</v>
      </c>
      <c r="D57" s="128" t="s">
        <v>77</v>
      </c>
      <c r="J57" s="26"/>
    </row>
    <row r="58" spans="2:10" ht="13.5" hidden="1">
      <c r="B58" s="14" t="str">
        <f>IF('所属データ'!$E$3="成年",'男子'!C58,IF('所属データ'!$E$3="少年",'男子'!D58,"種別選択してください"))</f>
        <v>種別選択してください</v>
      </c>
      <c r="C58" s="126" t="s">
        <v>38</v>
      </c>
      <c r="D58" s="126" t="s">
        <v>58</v>
      </c>
      <c r="J58" s="26"/>
    </row>
    <row r="59" spans="2:10" ht="13.5" hidden="1">
      <c r="B59" s="14" t="str">
        <f>IF('所属データ'!$E$3="成年",'男子'!C59,IF('所属データ'!$E$3="少年",'男子'!D59,"種別選択してください"))</f>
        <v>種別選択してください</v>
      </c>
      <c r="C59" s="126" t="s">
        <v>48</v>
      </c>
      <c r="D59" s="128" t="s">
        <v>78</v>
      </c>
      <c r="J59" s="26"/>
    </row>
    <row r="60" spans="2:10" ht="13.5" hidden="1">
      <c r="B60" s="14" t="str">
        <f>IF('所属データ'!$E$3="成年",'男子'!C60,IF('所属データ'!$E$3="少年",'男子'!D60,"種別選択してください"))</f>
        <v>種別選択してください</v>
      </c>
      <c r="C60" s="127" t="s">
        <v>83</v>
      </c>
      <c r="D60" s="128" t="s">
        <v>79</v>
      </c>
      <c r="J60" s="26"/>
    </row>
    <row r="61" spans="2:10" ht="13.5" hidden="1">
      <c r="B61" s="14" t="str">
        <f>IF('所属データ'!$E$3="成年",'男子'!C61,IF('所属データ'!$E$3="少年",'男子'!D61,"種別選択してください"))</f>
        <v>種別選択してください</v>
      </c>
      <c r="C61" s="127" t="s">
        <v>94</v>
      </c>
      <c r="D61" s="126" t="s">
        <v>71</v>
      </c>
      <c r="J61" s="26"/>
    </row>
    <row r="62" spans="2:10" ht="13.5" hidden="1">
      <c r="B62" s="14" t="str">
        <f>IF('所属データ'!$E$3="成年",'男子'!C62,IF('所属データ'!$E$3="少年",'男子'!D62,"種別選択してください"))</f>
        <v>種別選択してください</v>
      </c>
      <c r="C62" s="126" t="s">
        <v>95</v>
      </c>
      <c r="D62" s="128" t="s">
        <v>80</v>
      </c>
      <c r="J62" s="26"/>
    </row>
    <row r="63" spans="2:10" ht="13.5" hidden="1">
      <c r="B63" s="14" t="str">
        <f>IF('所属データ'!$E$3="成年",'男子'!C63,IF('所属データ'!$E$3="少年",'男子'!D63,"種別選択してください"))</f>
        <v>種別選択してください</v>
      </c>
      <c r="C63" s="126" t="s">
        <v>64</v>
      </c>
      <c r="D63" s="126" t="s">
        <v>39</v>
      </c>
      <c r="J63" s="26"/>
    </row>
    <row r="64" spans="2:10" ht="13.5" hidden="1">
      <c r="B64" s="14" t="str">
        <f>IF('所属データ'!$E$3="成年",'男子'!C64,IF('所属データ'!$E$3="少年",'男子'!D64,"種別選択してください"))</f>
        <v>種別選択してください</v>
      </c>
      <c r="C64" s="26" t="s">
        <v>41</v>
      </c>
      <c r="D64" s="126" t="s">
        <v>40</v>
      </c>
      <c r="J64" s="26"/>
    </row>
    <row r="65" spans="2:10" ht="13.5" hidden="1">
      <c r="B65" s="14" t="str">
        <f>IF('所属データ'!$E$3="成年",'男子'!C65,IF('所属データ'!$E$3="少年",'男子'!D65,"種別選択してください"))</f>
        <v>種別選択してください</v>
      </c>
      <c r="C65" s="26" t="s">
        <v>41</v>
      </c>
      <c r="D65" s="126" t="s">
        <v>70</v>
      </c>
      <c r="J65" s="26"/>
    </row>
    <row r="66" spans="2:4" ht="13.5" hidden="1">
      <c r="B66" s="14" t="str">
        <f>IF('所属データ'!$E$3="成年",'男子'!C66,IF('所属データ'!$E$3="少年",'男子'!D66,"種別選択してください"))</f>
        <v>種別選択してください</v>
      </c>
      <c r="C66" s="26" t="s">
        <v>41</v>
      </c>
      <c r="D66" s="126" t="s">
        <v>87</v>
      </c>
    </row>
    <row r="67" spans="2:4" ht="13.5" hidden="1">
      <c r="B67" s="14" t="str">
        <f>IF('所属データ'!$E$3="成年",'男子'!C67,IF('所属データ'!$E$3="少年",'男子'!D67,"種別選択してください"))</f>
        <v>種別選択してください</v>
      </c>
      <c r="C67" s="26" t="s">
        <v>41</v>
      </c>
      <c r="D67" s="126" t="s">
        <v>59</v>
      </c>
    </row>
    <row r="68" spans="2:4" ht="13.5" hidden="1">
      <c r="B68" s="14" t="str">
        <f>IF('所属データ'!$E$3="成年",'男子'!C68,IF('所属データ'!$E$3="少年",'男子'!D68,"種別選択してください"))</f>
        <v>種別選択してください</v>
      </c>
      <c r="C68" s="26" t="s">
        <v>41</v>
      </c>
      <c r="D68" s="126" t="s">
        <v>50</v>
      </c>
    </row>
    <row r="69" spans="2:4" ht="13.5" hidden="1">
      <c r="B69" s="14" t="str">
        <f>IF('所属データ'!$E$3="成年",'男子'!C69,IF('所属データ'!$E$3="少年",'男子'!D69,"種別選択してください"))</f>
        <v>種別選択してください</v>
      </c>
      <c r="C69" s="26" t="s">
        <v>41</v>
      </c>
      <c r="D69" s="127" t="s">
        <v>84</v>
      </c>
    </row>
    <row r="70" spans="2:4" ht="13.5" hidden="1">
      <c r="B70" s="14" t="str">
        <f>IF('所属データ'!$E$3="成年",'男子'!C70,IF('所属データ'!$E$3="少年",'男子'!D70,"種別選択してください"))</f>
        <v>種別選択してください</v>
      </c>
      <c r="C70" s="26" t="s">
        <v>41</v>
      </c>
      <c r="D70" s="128" t="s">
        <v>81</v>
      </c>
    </row>
    <row r="71" spans="2:4" ht="13.5" hidden="1">
      <c r="B71" s="14" t="str">
        <f>IF('所属データ'!$E$3="成年",'男子'!C71,IF('所属データ'!$E$3="少年",'男子'!D71,"種別選択してください"))</f>
        <v>種別選択してください</v>
      </c>
      <c r="C71" s="26" t="s">
        <v>41</v>
      </c>
      <c r="D71" s="126" t="s">
        <v>73</v>
      </c>
    </row>
    <row r="72" ht="13.5" hidden="1"/>
    <row r="73" ht="13.5" hidden="1"/>
    <row r="74" ht="13.5" hidden="1"/>
    <row r="75" ht="13.5" hidden="1"/>
  </sheetData>
  <sheetProtection sheet="1" selectLockedCells="1"/>
  <mergeCells count="9">
    <mergeCell ref="I4:J4"/>
    <mergeCell ref="F4:F5"/>
    <mergeCell ref="C2:F2"/>
    <mergeCell ref="A1:B2"/>
    <mergeCell ref="A3:C3"/>
    <mergeCell ref="A4:A5"/>
    <mergeCell ref="C1:F1"/>
    <mergeCell ref="B4:B5"/>
    <mergeCell ref="G4:H4"/>
  </mergeCells>
  <conditionalFormatting sqref="I6:I50">
    <cfRule type="expression" priority="1" dxfId="0" stopIfTrue="1">
      <formula>AND(I6&lt;&gt;"",G6=I6)</formula>
    </cfRule>
  </conditionalFormatting>
  <dataValidations count="8">
    <dataValidation type="whole" allowBlank="1" showErrorMessage="1" prompt="1/100秒・１cmまで入力&#10;例）1分56秒2→15620" error="エントリー種目の最高記録についてﾄﾗｯｸ種目は1/100秒、ﾌｨｰﾙﾄﾞは1cm単位まで入力します。単位等は入力せず、数字のみを入力してください。混成競技は記録入力の必要はありません。（例：「２分１６秒３」　の場合　21630 　と入力）&#10;" imeMode="off" sqref="H6">
      <formula1>100</formula1>
      <formula2>600000</formula2>
    </dataValidation>
    <dataValidation type="whole" allowBlank="1" showErrorMessage="1" error="エントリー種目の最高記録についてﾄﾗｯｸ種目は1/100秒、ﾌｨｰﾙﾄﾞは1cm単位まで入力します。単位等は入力せず、数字のみを入力してください。混成競技は記録入力の必要はありません。（例：「２分１６秒３」　の場合　21630 　と入力）&#10;" imeMode="off" sqref="H7:H50 J6:J50">
      <formula1>100</formula1>
      <formula2>600000</formula2>
    </dataValidation>
    <dataValidation type="custom" allowBlank="1" showInputMessage="1" showErrorMessage="1" error="学校割当番号の範囲内を使用してください。番号が足りない場合は空白にしてください。追加登録番号については登録担当者まで連絡してください。" imeMode="off" sqref="B6:B50">
      <formula1>OR(AND($B$52&lt;=B6,B6&lt;=$C$52),AND($D$52&lt;=B6,B6&lt;=$F$52),AND(#REF!&lt;=B6,B6&lt;=$G$52))</formula1>
    </dataValidation>
    <dataValidation allowBlank="1" showInputMessage="1" showErrorMessage="1" imeMode="off" sqref="F6:F50"/>
    <dataValidation allowBlank="1" showInputMessage="1" showErrorMessage="1" imeMode="on" sqref="C6:D50"/>
    <dataValidation operator="greaterThan" allowBlank="1" showInputMessage="1" showErrorMessage="1" error="S年.月.日の型で入力してください。　例）　S62.5.13" sqref="E6:E50"/>
    <dataValidation type="list" allowBlank="1" showErrorMessage="1" sqref="I6:I50 G7:G50">
      <formula1>$B$54:$B$72</formula1>
    </dataValidation>
    <dataValidation type="list" allowBlank="1" showInputMessage="1" showErrorMessage="1" prompt="▼ボタンをクリック&#10;　リストから選択。" sqref="G6">
      <formula1>$B$54:$B$72</formula1>
    </dataValidation>
  </dataValidations>
  <printOptions/>
  <pageMargins left="0.26" right="0.19" top="0.75" bottom="0.33" header="0.41" footer="0.512"/>
  <pageSetup horizontalDpi="300" verticalDpi="300" orientation="portrait" paperSize="9" scale="11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79"/>
  <sheetViews>
    <sheetView showGridLines="0" zoomScalePageLayoutView="0" workbookViewId="0" topLeftCell="A1">
      <selection activeCell="B6" sqref="B6"/>
    </sheetView>
  </sheetViews>
  <sheetFormatPr defaultColWidth="9.00390625" defaultRowHeight="13.5"/>
  <cols>
    <col min="1" max="1" width="2.75390625" style="14" customWidth="1"/>
    <col min="2" max="2" width="7.75390625" style="14" customWidth="1"/>
    <col min="3" max="3" width="14.75390625" style="14" customWidth="1"/>
    <col min="4" max="4" width="14.00390625" style="14" customWidth="1"/>
    <col min="5" max="5" width="8.75390625" style="14" customWidth="1"/>
    <col min="6" max="6" width="2.625" style="14" customWidth="1"/>
    <col min="7" max="7" width="13.75390625" style="14" customWidth="1"/>
    <col min="8" max="8" width="7.00390625" style="14" customWidth="1"/>
    <col min="9" max="9" width="13.75390625" style="14" customWidth="1"/>
    <col min="10" max="10" width="7.00390625" style="14" customWidth="1"/>
    <col min="11" max="11" width="7.625" style="26" hidden="1" customWidth="1"/>
    <col min="12" max="12" width="9.00390625" style="14" customWidth="1"/>
    <col min="13" max="13" width="10.00390625" style="14" customWidth="1"/>
    <col min="14" max="21" width="9.00390625" style="14" customWidth="1"/>
    <col min="22" max="16384" width="9.00390625" style="14" customWidth="1"/>
  </cols>
  <sheetData>
    <row r="1" spans="1:18" ht="14.25" customHeight="1">
      <c r="A1" s="164" t="s">
        <v>96</v>
      </c>
      <c r="B1" s="165"/>
      <c r="C1" s="149" t="s">
        <v>53</v>
      </c>
      <c r="D1" s="157"/>
      <c r="E1" s="157"/>
      <c r="F1" s="157"/>
      <c r="G1" s="34"/>
      <c r="H1" s="35" t="str">
        <f>"所属長名：  "&amp;'所属データ'!$C$6&amp;"　　印"</f>
        <v>所属長名：  　　印</v>
      </c>
      <c r="I1" s="35"/>
      <c r="J1" s="35"/>
      <c r="L1" s="17"/>
      <c r="M1" s="17"/>
      <c r="N1" s="17"/>
      <c r="O1" s="17"/>
      <c r="P1" s="17"/>
      <c r="Q1" s="17"/>
      <c r="R1" s="17"/>
    </row>
    <row r="2" spans="1:18" ht="14.25" customHeight="1" thickBot="1">
      <c r="A2" s="166"/>
      <c r="B2" s="167"/>
      <c r="C2" s="171" t="str">
        <f>"所属名："&amp;'所属データ'!$C$3</f>
        <v>所属名：</v>
      </c>
      <c r="D2" s="171"/>
      <c r="E2" s="171"/>
      <c r="F2" s="171"/>
      <c r="G2" s="34"/>
      <c r="H2" s="35" t="str">
        <f>"監督名："&amp;'所属データ'!$E$6</f>
        <v>監督名：</v>
      </c>
      <c r="I2" s="36"/>
      <c r="L2" s="17"/>
      <c r="M2" s="17"/>
      <c r="N2" s="17"/>
      <c r="O2" s="17"/>
      <c r="P2" s="17"/>
      <c r="Q2" s="17"/>
      <c r="R2" s="17"/>
    </row>
    <row r="3" spans="1:18" ht="14.25" customHeight="1" thickBot="1">
      <c r="A3" s="168"/>
      <c r="B3" s="168"/>
      <c r="C3" s="168"/>
      <c r="D3" s="26"/>
      <c r="E3" s="26"/>
      <c r="F3" s="26"/>
      <c r="G3" s="26"/>
      <c r="H3" s="81"/>
      <c r="I3" s="26"/>
      <c r="L3" s="18"/>
      <c r="M3" s="17"/>
      <c r="N3" s="17"/>
      <c r="O3" s="17"/>
      <c r="P3" s="17"/>
      <c r="Q3" s="17"/>
      <c r="R3" s="17"/>
    </row>
    <row r="4" spans="1:18" ht="12" customHeight="1">
      <c r="A4" s="169" t="s">
        <v>3</v>
      </c>
      <c r="B4" s="172" t="s">
        <v>12</v>
      </c>
      <c r="C4" s="47" t="s">
        <v>5</v>
      </c>
      <c r="D4" s="47" t="s">
        <v>4</v>
      </c>
      <c r="E4" s="114" t="s">
        <v>56</v>
      </c>
      <c r="F4" s="162" t="s">
        <v>9</v>
      </c>
      <c r="G4" s="160" t="s">
        <v>14</v>
      </c>
      <c r="H4" s="174"/>
      <c r="I4" s="160" t="s">
        <v>26</v>
      </c>
      <c r="J4" s="161"/>
      <c r="K4" s="27"/>
      <c r="L4" s="19"/>
      <c r="M4" s="17"/>
      <c r="N4" s="17"/>
      <c r="O4" s="17"/>
      <c r="P4" s="17"/>
      <c r="Q4" s="17"/>
      <c r="R4" s="17"/>
    </row>
    <row r="5" spans="1:18" ht="13.5" customHeight="1" thickBot="1">
      <c r="A5" s="170"/>
      <c r="B5" s="173"/>
      <c r="C5" s="48" t="s">
        <v>7</v>
      </c>
      <c r="D5" s="48" t="s">
        <v>7</v>
      </c>
      <c r="E5" s="115" t="s">
        <v>57</v>
      </c>
      <c r="F5" s="163"/>
      <c r="G5" s="49" t="s">
        <v>10</v>
      </c>
      <c r="H5" s="50" t="s">
        <v>11</v>
      </c>
      <c r="I5" s="49" t="s">
        <v>10</v>
      </c>
      <c r="J5" s="107" t="s">
        <v>11</v>
      </c>
      <c r="K5" s="27">
        <f>COUNTA(C6:C50)</f>
        <v>0</v>
      </c>
      <c r="L5" s="17"/>
      <c r="M5" s="17"/>
      <c r="N5" s="17"/>
      <c r="O5" s="17"/>
      <c r="P5" s="17"/>
      <c r="Q5" s="17"/>
      <c r="R5" s="17"/>
    </row>
    <row r="6" spans="1:18" ht="14.25" customHeight="1">
      <c r="A6" s="75">
        <v>1</v>
      </c>
      <c r="B6" s="51"/>
      <c r="C6" s="65"/>
      <c r="D6" s="65"/>
      <c r="E6" s="118"/>
      <c r="F6" s="66"/>
      <c r="G6" s="54"/>
      <c r="H6" s="55"/>
      <c r="I6" s="54"/>
      <c r="J6" s="108"/>
      <c r="K6" s="26">
        <f>'所属データ'!$A$16</f>
        <v>100100</v>
      </c>
      <c r="L6" s="15"/>
      <c r="M6" s="39"/>
      <c r="N6" s="17"/>
      <c r="O6" s="17"/>
      <c r="P6" s="17"/>
      <c r="Q6" s="17"/>
      <c r="R6" s="17"/>
    </row>
    <row r="7" spans="1:11" ht="14.25" customHeight="1">
      <c r="A7" s="76">
        <v>2</v>
      </c>
      <c r="B7" s="53"/>
      <c r="C7" s="67"/>
      <c r="D7" s="67"/>
      <c r="E7" s="119"/>
      <c r="F7" s="68"/>
      <c r="G7" s="56"/>
      <c r="H7" s="57"/>
      <c r="I7" s="56"/>
      <c r="J7" s="109"/>
      <c r="K7" s="26">
        <f>'所属データ'!$A$16</f>
        <v>100100</v>
      </c>
    </row>
    <row r="8" spans="1:14" ht="14.25" customHeight="1">
      <c r="A8" s="76">
        <v>3</v>
      </c>
      <c r="B8" s="53"/>
      <c r="C8" s="67"/>
      <c r="D8" s="67"/>
      <c r="E8" s="119"/>
      <c r="F8" s="68"/>
      <c r="G8" s="56"/>
      <c r="H8" s="57"/>
      <c r="I8" s="56"/>
      <c r="J8" s="109"/>
      <c r="K8" s="26">
        <f>'所属データ'!$A$16</f>
        <v>100100</v>
      </c>
      <c r="L8" s="15"/>
      <c r="M8" s="39"/>
      <c r="N8" s="17"/>
    </row>
    <row r="9" spans="1:14" ht="14.25" customHeight="1">
      <c r="A9" s="76">
        <v>4</v>
      </c>
      <c r="B9" s="53"/>
      <c r="C9" s="67"/>
      <c r="D9" s="67"/>
      <c r="E9" s="119"/>
      <c r="F9" s="68"/>
      <c r="G9" s="56"/>
      <c r="H9" s="57"/>
      <c r="I9" s="56"/>
      <c r="J9" s="109"/>
      <c r="K9" s="26">
        <f>'所属データ'!$A$16</f>
        <v>100100</v>
      </c>
      <c r="L9" s="15"/>
      <c r="M9" s="39"/>
      <c r="N9" s="17"/>
    </row>
    <row r="10" spans="1:14" ht="14.25" customHeight="1" thickBot="1">
      <c r="A10" s="77">
        <v>5</v>
      </c>
      <c r="B10" s="52"/>
      <c r="C10" s="69"/>
      <c r="D10" s="69"/>
      <c r="E10" s="120"/>
      <c r="F10" s="70"/>
      <c r="G10" s="58"/>
      <c r="H10" s="59"/>
      <c r="I10" s="58"/>
      <c r="J10" s="110"/>
      <c r="K10" s="26">
        <f>'所属データ'!$A$16</f>
        <v>100100</v>
      </c>
      <c r="L10" s="15"/>
      <c r="M10" s="39"/>
      <c r="N10" s="17"/>
    </row>
    <row r="11" spans="1:14" ht="14.25" customHeight="1">
      <c r="A11" s="75">
        <v>6</v>
      </c>
      <c r="B11" s="51"/>
      <c r="C11" s="65"/>
      <c r="D11" s="65"/>
      <c r="E11" s="118"/>
      <c r="F11" s="66"/>
      <c r="G11" s="54"/>
      <c r="H11" s="55"/>
      <c r="I11" s="54"/>
      <c r="J11" s="108"/>
      <c r="K11" s="26">
        <f>'所属データ'!$A$16</f>
        <v>100100</v>
      </c>
      <c r="L11" s="15"/>
      <c r="M11" s="39"/>
      <c r="N11" s="17"/>
    </row>
    <row r="12" spans="1:14" ht="14.25" customHeight="1">
      <c r="A12" s="76">
        <v>7</v>
      </c>
      <c r="B12" s="53"/>
      <c r="C12" s="67"/>
      <c r="D12" s="67"/>
      <c r="E12" s="119"/>
      <c r="F12" s="68"/>
      <c r="G12" s="56"/>
      <c r="H12" s="57"/>
      <c r="I12" s="56"/>
      <c r="J12" s="109"/>
      <c r="K12" s="26">
        <f>'所属データ'!$A$16</f>
        <v>100100</v>
      </c>
      <c r="L12" s="15"/>
      <c r="M12" s="39"/>
      <c r="N12" s="17"/>
    </row>
    <row r="13" spans="1:13" ht="14.25" customHeight="1">
      <c r="A13" s="76">
        <v>8</v>
      </c>
      <c r="B13" s="53"/>
      <c r="C13" s="67"/>
      <c r="D13" s="67"/>
      <c r="E13" s="119"/>
      <c r="F13" s="68"/>
      <c r="G13" s="56"/>
      <c r="H13" s="57"/>
      <c r="I13" s="56"/>
      <c r="J13" s="109"/>
      <c r="K13" s="26">
        <f>'所属データ'!$A$16</f>
        <v>100100</v>
      </c>
      <c r="L13" s="15"/>
      <c r="M13" s="39"/>
    </row>
    <row r="14" spans="1:13" ht="14.25" customHeight="1">
      <c r="A14" s="76">
        <v>9</v>
      </c>
      <c r="B14" s="53"/>
      <c r="C14" s="67"/>
      <c r="D14" s="67"/>
      <c r="E14" s="119"/>
      <c r="F14" s="68"/>
      <c r="G14" s="56"/>
      <c r="H14" s="57"/>
      <c r="I14" s="56"/>
      <c r="J14" s="109"/>
      <c r="K14" s="26">
        <f>'所属データ'!$A$16</f>
        <v>100100</v>
      </c>
      <c r="L14" s="15"/>
      <c r="M14" s="39"/>
    </row>
    <row r="15" spans="1:13" ht="14.25" customHeight="1" thickBot="1">
      <c r="A15" s="77">
        <v>10</v>
      </c>
      <c r="B15" s="52"/>
      <c r="C15" s="69"/>
      <c r="D15" s="69"/>
      <c r="E15" s="120"/>
      <c r="F15" s="70"/>
      <c r="G15" s="58"/>
      <c r="H15" s="59"/>
      <c r="I15" s="58"/>
      <c r="J15" s="110"/>
      <c r="K15" s="26">
        <f>'所属データ'!$A$16</f>
        <v>100100</v>
      </c>
      <c r="L15" s="15"/>
      <c r="M15" s="39"/>
    </row>
    <row r="16" spans="1:13" ht="14.25" customHeight="1">
      <c r="A16" s="75">
        <v>11</v>
      </c>
      <c r="B16" s="51"/>
      <c r="C16" s="65"/>
      <c r="D16" s="65"/>
      <c r="E16" s="118"/>
      <c r="F16" s="66"/>
      <c r="G16" s="54"/>
      <c r="H16" s="55"/>
      <c r="I16" s="54"/>
      <c r="J16" s="108"/>
      <c r="K16" s="26">
        <f>'所属データ'!$A$16</f>
        <v>100100</v>
      </c>
      <c r="L16" s="15"/>
      <c r="M16" s="39"/>
    </row>
    <row r="17" spans="1:13" ht="14.25" customHeight="1">
      <c r="A17" s="76">
        <v>12</v>
      </c>
      <c r="B17" s="53"/>
      <c r="C17" s="67"/>
      <c r="D17" s="67"/>
      <c r="E17" s="119"/>
      <c r="F17" s="68"/>
      <c r="G17" s="56"/>
      <c r="H17" s="57"/>
      <c r="I17" s="56"/>
      <c r="J17" s="109"/>
      <c r="K17" s="26">
        <f>'所属データ'!$A$16</f>
        <v>100100</v>
      </c>
      <c r="L17" s="15"/>
      <c r="M17" s="39"/>
    </row>
    <row r="18" spans="1:13" ht="14.25" customHeight="1">
      <c r="A18" s="76">
        <v>13</v>
      </c>
      <c r="B18" s="53"/>
      <c r="C18" s="67"/>
      <c r="D18" s="67"/>
      <c r="E18" s="119"/>
      <c r="F18" s="68"/>
      <c r="G18" s="56"/>
      <c r="H18" s="57"/>
      <c r="I18" s="56"/>
      <c r="J18" s="109"/>
      <c r="K18" s="26">
        <f>'所属データ'!$A$16</f>
        <v>100100</v>
      </c>
      <c r="L18" s="15"/>
      <c r="M18" s="39"/>
    </row>
    <row r="19" spans="1:13" ht="14.25" customHeight="1">
      <c r="A19" s="76">
        <v>14</v>
      </c>
      <c r="B19" s="53"/>
      <c r="C19" s="67"/>
      <c r="D19" s="67"/>
      <c r="E19" s="119"/>
      <c r="F19" s="68"/>
      <c r="G19" s="56"/>
      <c r="H19" s="57"/>
      <c r="I19" s="56"/>
      <c r="J19" s="109"/>
      <c r="K19" s="26">
        <f>'所属データ'!$A$16</f>
        <v>100100</v>
      </c>
      <c r="L19" s="15"/>
      <c r="M19" s="39"/>
    </row>
    <row r="20" spans="1:13" ht="14.25" customHeight="1" thickBot="1">
      <c r="A20" s="77">
        <v>15</v>
      </c>
      <c r="B20" s="52"/>
      <c r="C20" s="69"/>
      <c r="D20" s="69"/>
      <c r="E20" s="120"/>
      <c r="F20" s="70"/>
      <c r="G20" s="58"/>
      <c r="H20" s="59"/>
      <c r="I20" s="58"/>
      <c r="J20" s="110"/>
      <c r="K20" s="26">
        <f>'所属データ'!$A$16</f>
        <v>100100</v>
      </c>
      <c r="L20" s="15"/>
      <c r="M20" s="39"/>
    </row>
    <row r="21" spans="1:13" ht="14.25" customHeight="1">
      <c r="A21" s="75">
        <v>16</v>
      </c>
      <c r="B21" s="51"/>
      <c r="C21" s="65"/>
      <c r="D21" s="65"/>
      <c r="E21" s="118"/>
      <c r="F21" s="66"/>
      <c r="G21" s="54"/>
      <c r="H21" s="55"/>
      <c r="I21" s="54"/>
      <c r="J21" s="108"/>
      <c r="K21" s="26">
        <f>'所属データ'!$A$16</f>
        <v>100100</v>
      </c>
      <c r="L21" s="15"/>
      <c r="M21" s="39"/>
    </row>
    <row r="22" spans="1:13" ht="14.25" customHeight="1">
      <c r="A22" s="76">
        <v>17</v>
      </c>
      <c r="B22" s="53"/>
      <c r="C22" s="67"/>
      <c r="D22" s="67"/>
      <c r="E22" s="119"/>
      <c r="F22" s="68"/>
      <c r="G22" s="56"/>
      <c r="H22" s="57"/>
      <c r="I22" s="56"/>
      <c r="J22" s="109"/>
      <c r="K22" s="26">
        <f>'所属データ'!$A$16</f>
        <v>100100</v>
      </c>
      <c r="L22" s="15"/>
      <c r="M22" s="39"/>
    </row>
    <row r="23" spans="1:13" ht="14.25" customHeight="1">
      <c r="A23" s="76">
        <v>18</v>
      </c>
      <c r="B23" s="53"/>
      <c r="C23" s="67"/>
      <c r="D23" s="67"/>
      <c r="E23" s="119"/>
      <c r="F23" s="68"/>
      <c r="G23" s="56"/>
      <c r="H23" s="57"/>
      <c r="I23" s="56"/>
      <c r="J23" s="109"/>
      <c r="K23" s="26">
        <f>'所属データ'!$A$16</f>
        <v>100100</v>
      </c>
      <c r="L23" s="15"/>
      <c r="M23" s="39"/>
    </row>
    <row r="24" spans="1:13" ht="14.25" customHeight="1">
      <c r="A24" s="76">
        <v>19</v>
      </c>
      <c r="B24" s="53"/>
      <c r="C24" s="67"/>
      <c r="D24" s="67"/>
      <c r="E24" s="119"/>
      <c r="F24" s="68"/>
      <c r="G24" s="56"/>
      <c r="H24" s="57"/>
      <c r="I24" s="56"/>
      <c r="J24" s="109"/>
      <c r="K24" s="26">
        <f>'所属データ'!$A$16</f>
        <v>100100</v>
      </c>
      <c r="L24" s="15"/>
      <c r="M24" s="39"/>
    </row>
    <row r="25" spans="1:13" ht="14.25" customHeight="1" thickBot="1">
      <c r="A25" s="77">
        <v>20</v>
      </c>
      <c r="B25" s="52"/>
      <c r="C25" s="69"/>
      <c r="D25" s="69"/>
      <c r="E25" s="120"/>
      <c r="F25" s="70"/>
      <c r="G25" s="58"/>
      <c r="H25" s="59"/>
      <c r="I25" s="58"/>
      <c r="J25" s="110"/>
      <c r="K25" s="26">
        <f>'所属データ'!$A$16</f>
        <v>100100</v>
      </c>
      <c r="L25" s="15"/>
      <c r="M25" s="39"/>
    </row>
    <row r="26" spans="1:13" ht="14.25" customHeight="1">
      <c r="A26" s="75">
        <v>21</v>
      </c>
      <c r="B26" s="51"/>
      <c r="C26" s="65"/>
      <c r="D26" s="65"/>
      <c r="E26" s="118"/>
      <c r="F26" s="66"/>
      <c r="G26" s="54"/>
      <c r="H26" s="55"/>
      <c r="I26" s="54"/>
      <c r="J26" s="108"/>
      <c r="K26" s="26">
        <f>'所属データ'!$A$16</f>
        <v>100100</v>
      </c>
      <c r="L26" s="15"/>
      <c r="M26" s="39"/>
    </row>
    <row r="27" spans="1:13" ht="14.25" customHeight="1">
      <c r="A27" s="76">
        <v>22</v>
      </c>
      <c r="B27" s="53"/>
      <c r="C27" s="67"/>
      <c r="D27" s="67"/>
      <c r="E27" s="119"/>
      <c r="F27" s="68"/>
      <c r="G27" s="56"/>
      <c r="H27" s="57"/>
      <c r="I27" s="56"/>
      <c r="J27" s="109"/>
      <c r="K27" s="26">
        <f>'所属データ'!$A$16</f>
        <v>100100</v>
      </c>
      <c r="L27" s="15"/>
      <c r="M27" s="39"/>
    </row>
    <row r="28" spans="1:13" ht="14.25" customHeight="1">
      <c r="A28" s="76">
        <v>23</v>
      </c>
      <c r="B28" s="53"/>
      <c r="C28" s="67"/>
      <c r="D28" s="67"/>
      <c r="E28" s="119"/>
      <c r="F28" s="68"/>
      <c r="G28" s="56"/>
      <c r="H28" s="57"/>
      <c r="I28" s="56"/>
      <c r="J28" s="109"/>
      <c r="K28" s="26">
        <f>'所属データ'!$A$16</f>
        <v>100100</v>
      </c>
      <c r="L28" s="15"/>
      <c r="M28" s="39"/>
    </row>
    <row r="29" spans="1:13" ht="14.25" customHeight="1">
      <c r="A29" s="76">
        <v>24</v>
      </c>
      <c r="B29" s="53"/>
      <c r="C29" s="67"/>
      <c r="D29" s="67"/>
      <c r="E29" s="119"/>
      <c r="F29" s="68"/>
      <c r="G29" s="56"/>
      <c r="H29" s="57"/>
      <c r="I29" s="56"/>
      <c r="J29" s="109"/>
      <c r="K29" s="26">
        <f>'所属データ'!$A$16</f>
        <v>100100</v>
      </c>
      <c r="L29" s="15"/>
      <c r="M29" s="39"/>
    </row>
    <row r="30" spans="1:13" ht="14.25" customHeight="1" thickBot="1">
      <c r="A30" s="77">
        <v>25</v>
      </c>
      <c r="B30" s="52"/>
      <c r="C30" s="69"/>
      <c r="D30" s="69"/>
      <c r="E30" s="120"/>
      <c r="F30" s="70"/>
      <c r="G30" s="58"/>
      <c r="H30" s="59"/>
      <c r="I30" s="58"/>
      <c r="J30" s="110"/>
      <c r="K30" s="26">
        <f>'所属データ'!$A$16</f>
        <v>100100</v>
      </c>
      <c r="L30" s="15"/>
      <c r="M30" s="39"/>
    </row>
    <row r="31" spans="1:13" ht="14.25" customHeight="1">
      <c r="A31" s="75">
        <v>26</v>
      </c>
      <c r="B31" s="51"/>
      <c r="C31" s="65"/>
      <c r="D31" s="65"/>
      <c r="E31" s="118"/>
      <c r="F31" s="66"/>
      <c r="G31" s="54"/>
      <c r="H31" s="55"/>
      <c r="I31" s="54"/>
      <c r="J31" s="108"/>
      <c r="K31" s="26">
        <f>'所属データ'!$A$16</f>
        <v>100100</v>
      </c>
      <c r="L31" s="15"/>
      <c r="M31" s="39"/>
    </row>
    <row r="32" spans="1:13" ht="14.25" customHeight="1">
      <c r="A32" s="76">
        <v>27</v>
      </c>
      <c r="B32" s="53"/>
      <c r="C32" s="67"/>
      <c r="D32" s="67"/>
      <c r="E32" s="119"/>
      <c r="F32" s="68"/>
      <c r="G32" s="56"/>
      <c r="H32" s="57"/>
      <c r="I32" s="56"/>
      <c r="J32" s="109"/>
      <c r="K32" s="26">
        <f>'所属データ'!$A$16</f>
        <v>100100</v>
      </c>
      <c r="L32" s="15"/>
      <c r="M32" s="39"/>
    </row>
    <row r="33" spans="1:13" ht="14.25" customHeight="1">
      <c r="A33" s="76">
        <v>28</v>
      </c>
      <c r="B33" s="53"/>
      <c r="C33" s="67"/>
      <c r="D33" s="67"/>
      <c r="E33" s="119"/>
      <c r="F33" s="68"/>
      <c r="G33" s="56"/>
      <c r="H33" s="57"/>
      <c r="I33" s="56"/>
      <c r="J33" s="109"/>
      <c r="K33" s="26">
        <f>'所属データ'!$A$16</f>
        <v>100100</v>
      </c>
      <c r="L33" s="15"/>
      <c r="M33" s="39"/>
    </row>
    <row r="34" spans="1:13" ht="14.25" customHeight="1">
      <c r="A34" s="76">
        <v>29</v>
      </c>
      <c r="B34" s="53"/>
      <c r="C34" s="67"/>
      <c r="D34" s="67"/>
      <c r="E34" s="119"/>
      <c r="F34" s="68"/>
      <c r="G34" s="56"/>
      <c r="H34" s="57"/>
      <c r="I34" s="56"/>
      <c r="J34" s="109"/>
      <c r="K34" s="26">
        <f>'所属データ'!$A$16</f>
        <v>100100</v>
      </c>
      <c r="L34" s="15"/>
      <c r="M34" s="39"/>
    </row>
    <row r="35" spans="1:13" ht="14.25" customHeight="1" thickBot="1">
      <c r="A35" s="77">
        <v>30</v>
      </c>
      <c r="B35" s="52"/>
      <c r="C35" s="69"/>
      <c r="D35" s="69"/>
      <c r="E35" s="120"/>
      <c r="F35" s="70"/>
      <c r="G35" s="58"/>
      <c r="H35" s="59"/>
      <c r="I35" s="58"/>
      <c r="J35" s="110"/>
      <c r="K35" s="26">
        <f>'所属データ'!$A$16</f>
        <v>100100</v>
      </c>
      <c r="L35" s="15"/>
      <c r="M35" s="39"/>
    </row>
    <row r="36" spans="1:13" ht="14.25" customHeight="1">
      <c r="A36" s="75">
        <v>31</v>
      </c>
      <c r="B36" s="51"/>
      <c r="C36" s="65"/>
      <c r="D36" s="65"/>
      <c r="E36" s="118"/>
      <c r="F36" s="66"/>
      <c r="G36" s="54"/>
      <c r="H36" s="55"/>
      <c r="I36" s="54"/>
      <c r="J36" s="108"/>
      <c r="K36" s="26">
        <f>'所属データ'!$A$16</f>
        <v>100100</v>
      </c>
      <c r="L36" s="15"/>
      <c r="M36" s="39"/>
    </row>
    <row r="37" spans="1:13" ht="14.25" customHeight="1">
      <c r="A37" s="76">
        <v>32</v>
      </c>
      <c r="B37" s="53"/>
      <c r="C37" s="67"/>
      <c r="D37" s="67"/>
      <c r="E37" s="119"/>
      <c r="F37" s="68"/>
      <c r="G37" s="56"/>
      <c r="H37" s="57"/>
      <c r="I37" s="56"/>
      <c r="J37" s="109"/>
      <c r="K37" s="26">
        <f>'所属データ'!$A$16</f>
        <v>100100</v>
      </c>
      <c r="L37" s="15"/>
      <c r="M37" s="39"/>
    </row>
    <row r="38" spans="1:13" ht="14.25" customHeight="1">
      <c r="A38" s="76">
        <v>33</v>
      </c>
      <c r="B38" s="53"/>
      <c r="C38" s="67"/>
      <c r="D38" s="67"/>
      <c r="E38" s="119"/>
      <c r="F38" s="68"/>
      <c r="G38" s="56"/>
      <c r="H38" s="57"/>
      <c r="I38" s="56"/>
      <c r="J38" s="109"/>
      <c r="K38" s="26">
        <f>'所属データ'!$A$16</f>
        <v>100100</v>
      </c>
      <c r="L38" s="15"/>
      <c r="M38" s="39"/>
    </row>
    <row r="39" spans="1:13" ht="14.25" customHeight="1">
      <c r="A39" s="76">
        <v>34</v>
      </c>
      <c r="B39" s="53"/>
      <c r="C39" s="67"/>
      <c r="D39" s="67"/>
      <c r="E39" s="119"/>
      <c r="F39" s="68"/>
      <c r="G39" s="56"/>
      <c r="H39" s="57"/>
      <c r="I39" s="56"/>
      <c r="J39" s="109"/>
      <c r="K39" s="26">
        <f>'所属データ'!$A$16</f>
        <v>100100</v>
      </c>
      <c r="L39" s="15"/>
      <c r="M39" s="39"/>
    </row>
    <row r="40" spans="1:13" ht="14.25" customHeight="1" thickBot="1">
      <c r="A40" s="77">
        <v>35</v>
      </c>
      <c r="B40" s="52"/>
      <c r="C40" s="69"/>
      <c r="D40" s="69"/>
      <c r="E40" s="120"/>
      <c r="F40" s="70"/>
      <c r="G40" s="58"/>
      <c r="H40" s="59"/>
      <c r="I40" s="58"/>
      <c r="J40" s="110"/>
      <c r="K40" s="26">
        <f>'所属データ'!$A$16</f>
        <v>100100</v>
      </c>
      <c r="L40" s="15"/>
      <c r="M40" s="39"/>
    </row>
    <row r="41" spans="1:13" ht="14.25" customHeight="1">
      <c r="A41" s="75">
        <v>36</v>
      </c>
      <c r="B41" s="51"/>
      <c r="C41" s="65"/>
      <c r="D41" s="65"/>
      <c r="E41" s="118"/>
      <c r="F41" s="66"/>
      <c r="G41" s="54"/>
      <c r="H41" s="55"/>
      <c r="I41" s="54"/>
      <c r="J41" s="108"/>
      <c r="K41" s="26">
        <f>'所属データ'!$A$16</f>
        <v>100100</v>
      </c>
      <c r="L41" s="15"/>
      <c r="M41" s="39"/>
    </row>
    <row r="42" spans="1:13" ht="14.25" customHeight="1">
      <c r="A42" s="76">
        <v>37</v>
      </c>
      <c r="B42" s="53"/>
      <c r="C42" s="67"/>
      <c r="D42" s="67"/>
      <c r="E42" s="119"/>
      <c r="F42" s="68"/>
      <c r="G42" s="56"/>
      <c r="H42" s="57"/>
      <c r="I42" s="56"/>
      <c r="J42" s="109"/>
      <c r="K42" s="26">
        <f>'所属データ'!$A$16</f>
        <v>100100</v>
      </c>
      <c r="L42" s="15"/>
      <c r="M42" s="39"/>
    </row>
    <row r="43" spans="1:13" ht="14.25" customHeight="1">
      <c r="A43" s="76">
        <v>38</v>
      </c>
      <c r="B43" s="53"/>
      <c r="C43" s="67"/>
      <c r="D43" s="67"/>
      <c r="E43" s="119"/>
      <c r="F43" s="68"/>
      <c r="G43" s="56"/>
      <c r="H43" s="57"/>
      <c r="I43" s="56"/>
      <c r="J43" s="109"/>
      <c r="K43" s="26">
        <f>'所属データ'!$A$16</f>
        <v>100100</v>
      </c>
      <c r="L43" s="15"/>
      <c r="M43" s="39"/>
    </row>
    <row r="44" spans="1:13" ht="14.25" customHeight="1">
      <c r="A44" s="76">
        <v>39</v>
      </c>
      <c r="B44" s="53"/>
      <c r="C44" s="67"/>
      <c r="D44" s="67"/>
      <c r="E44" s="119"/>
      <c r="F44" s="68"/>
      <c r="G44" s="56"/>
      <c r="H44" s="57"/>
      <c r="I44" s="56"/>
      <c r="J44" s="109"/>
      <c r="K44" s="26">
        <f>'所属データ'!$A$16</f>
        <v>100100</v>
      </c>
      <c r="L44" s="15"/>
      <c r="M44" s="39"/>
    </row>
    <row r="45" spans="1:13" ht="14.25" customHeight="1" thickBot="1">
      <c r="A45" s="77">
        <v>40</v>
      </c>
      <c r="B45" s="52"/>
      <c r="C45" s="69"/>
      <c r="D45" s="69"/>
      <c r="E45" s="120"/>
      <c r="F45" s="70"/>
      <c r="G45" s="58"/>
      <c r="H45" s="59"/>
      <c r="I45" s="58"/>
      <c r="J45" s="110"/>
      <c r="K45" s="26">
        <f>'所属データ'!$A$16</f>
        <v>100100</v>
      </c>
      <c r="L45" s="15"/>
      <c r="M45" s="39"/>
    </row>
    <row r="46" spans="1:13" ht="14.25" customHeight="1">
      <c r="A46" s="75">
        <v>41</v>
      </c>
      <c r="B46" s="51"/>
      <c r="C46" s="65"/>
      <c r="D46" s="65"/>
      <c r="E46" s="118"/>
      <c r="F46" s="66"/>
      <c r="G46" s="54"/>
      <c r="H46" s="55"/>
      <c r="I46" s="54"/>
      <c r="J46" s="108"/>
      <c r="K46" s="26">
        <f>'所属データ'!$A$16</f>
        <v>100100</v>
      </c>
      <c r="L46" s="15"/>
      <c r="M46" s="39"/>
    </row>
    <row r="47" spans="1:13" ht="14.25" customHeight="1">
      <c r="A47" s="76">
        <v>42</v>
      </c>
      <c r="B47" s="53"/>
      <c r="C47" s="67"/>
      <c r="D47" s="67"/>
      <c r="E47" s="119"/>
      <c r="F47" s="68"/>
      <c r="G47" s="56"/>
      <c r="H47" s="57"/>
      <c r="I47" s="56"/>
      <c r="J47" s="109"/>
      <c r="K47" s="26">
        <f>'所属データ'!$A$16</f>
        <v>100100</v>
      </c>
      <c r="L47" s="15"/>
      <c r="M47" s="39"/>
    </row>
    <row r="48" spans="1:13" ht="14.25" customHeight="1">
      <c r="A48" s="76">
        <v>43</v>
      </c>
      <c r="B48" s="53"/>
      <c r="C48" s="67"/>
      <c r="D48" s="67"/>
      <c r="E48" s="119"/>
      <c r="F48" s="68"/>
      <c r="G48" s="56"/>
      <c r="H48" s="57"/>
      <c r="I48" s="56"/>
      <c r="J48" s="109"/>
      <c r="K48" s="26">
        <f>'所属データ'!$A$16</f>
        <v>100100</v>
      </c>
      <c r="L48" s="15"/>
      <c r="M48" s="39"/>
    </row>
    <row r="49" spans="1:13" ht="14.25" customHeight="1">
      <c r="A49" s="76">
        <v>44</v>
      </c>
      <c r="B49" s="53"/>
      <c r="C49" s="67"/>
      <c r="D49" s="67"/>
      <c r="E49" s="119"/>
      <c r="F49" s="68"/>
      <c r="G49" s="56"/>
      <c r="H49" s="57"/>
      <c r="I49" s="56"/>
      <c r="J49" s="109"/>
      <c r="K49" s="26">
        <f>'所属データ'!$A$16</f>
        <v>100100</v>
      </c>
      <c r="L49" s="15"/>
      <c r="M49" s="39"/>
    </row>
    <row r="50" spans="1:13" ht="14.25" customHeight="1" thickBot="1">
      <c r="A50" s="77">
        <v>45</v>
      </c>
      <c r="B50" s="52"/>
      <c r="C50" s="69"/>
      <c r="D50" s="69"/>
      <c r="E50" s="120"/>
      <c r="F50" s="70"/>
      <c r="G50" s="58"/>
      <c r="H50" s="59"/>
      <c r="I50" s="58"/>
      <c r="J50" s="110"/>
      <c r="K50" s="26">
        <f>'所属データ'!$A$16</f>
        <v>100100</v>
      </c>
      <c r="L50" s="15"/>
      <c r="M50" s="39"/>
    </row>
    <row r="52" ht="12.75" customHeight="1"/>
    <row r="53" ht="13.5" hidden="1">
      <c r="B53" s="14" t="s">
        <v>15</v>
      </c>
    </row>
    <row r="54" spans="2:5" ht="13.5" hidden="1">
      <c r="B54" s="14" t="str">
        <f>IF('所属データ'!$E$3="成年",C54,IF('所属データ'!$E$3="少年",D54,"種別選択してください"))</f>
        <v>種別選択してください</v>
      </c>
      <c r="C54" s="126" t="s">
        <v>65</v>
      </c>
      <c r="D54" s="129" t="s">
        <v>42</v>
      </c>
      <c r="E54" s="111"/>
    </row>
    <row r="55" spans="2:4" ht="13.5" hidden="1">
      <c r="B55" s="14" t="str">
        <f>IF('所属データ'!$E$3="成年",C55,IF('所属データ'!$E$3="少年",D55,"種別選択してください"))</f>
        <v>種別選択してください</v>
      </c>
      <c r="C55" s="126" t="s">
        <v>66</v>
      </c>
      <c r="D55" s="126" t="s">
        <v>43</v>
      </c>
    </row>
    <row r="56" spans="2:4" ht="13.5" hidden="1">
      <c r="B56" s="14" t="str">
        <f>IF('所属データ'!$E$3="成年",C56,IF('所属データ'!$E$3="少年",D56,"種別選択してください"))</f>
        <v>種別選択してください</v>
      </c>
      <c r="C56" s="126" t="s">
        <v>97</v>
      </c>
      <c r="D56" s="126" t="s">
        <v>67</v>
      </c>
    </row>
    <row r="57" spans="2:4" ht="13.5" hidden="1">
      <c r="B57" s="14" t="str">
        <f>IF('所属データ'!$E$3="成年",C57,IF('所属データ'!$E$3="少年",D57,"種別選択してください"))</f>
        <v>種別選択してください</v>
      </c>
      <c r="C57" s="126" t="s">
        <v>60</v>
      </c>
      <c r="D57" s="126" t="s">
        <v>100</v>
      </c>
    </row>
    <row r="58" spans="2:4" ht="13.5" hidden="1">
      <c r="B58" s="14" t="str">
        <f>IF('所属データ'!$E$3="成年",C58,IF('所属データ'!$E$3="少年",D58,"種別選択してください"))</f>
        <v>種別選択してください</v>
      </c>
      <c r="C58" s="128" t="s">
        <v>82</v>
      </c>
      <c r="D58" s="126" t="s">
        <v>68</v>
      </c>
    </row>
    <row r="59" spans="2:4" ht="13.5" hidden="1">
      <c r="B59" s="14" t="str">
        <f>IF('所属データ'!$E$3="成年",C59,IF('所属データ'!$E$3="少年",D59,"種別選択してください"))</f>
        <v>種別選択してください</v>
      </c>
      <c r="C59" s="126" t="s">
        <v>75</v>
      </c>
      <c r="D59" s="127" t="s">
        <v>101</v>
      </c>
    </row>
    <row r="60" spans="2:4" ht="13.5" hidden="1">
      <c r="B60" s="14" t="str">
        <f>IF('所属データ'!$E$3="成年",C60,IF('所属データ'!$E$3="少年",D60,"種別選択してください"))</f>
        <v>種別選択してください</v>
      </c>
      <c r="C60" s="126" t="s">
        <v>86</v>
      </c>
      <c r="D60" s="126" t="s">
        <v>102</v>
      </c>
    </row>
    <row r="61" spans="2:4" ht="13.5" hidden="1">
      <c r="B61" s="14" t="str">
        <f>IF('所属データ'!$E$3="成年",C61,IF('所属データ'!$E$3="少年",D61,"種別選択してください"))</f>
        <v>種別選択してください</v>
      </c>
      <c r="C61" s="127" t="s">
        <v>88</v>
      </c>
      <c r="D61" s="126" t="s">
        <v>74</v>
      </c>
    </row>
    <row r="62" spans="2:4" ht="13.5" hidden="1">
      <c r="B62" s="14" t="str">
        <f>IF('所属データ'!$E$3="成年",C62,IF('所属データ'!$E$3="少年",D62,"種別選択してください"))</f>
        <v>種別選択してください</v>
      </c>
      <c r="C62" s="127" t="s">
        <v>98</v>
      </c>
      <c r="D62" s="126" t="s">
        <v>69</v>
      </c>
    </row>
    <row r="63" spans="2:4" ht="13.5" hidden="1">
      <c r="B63" s="14" t="str">
        <f>IF('所属データ'!$E$3="成年",C63,IF('所属データ'!$E$3="少年",D63,"種別選択してください"))</f>
        <v>種別選択してください</v>
      </c>
      <c r="C63" s="126" t="s">
        <v>99</v>
      </c>
      <c r="D63" s="126" t="s">
        <v>103</v>
      </c>
    </row>
    <row r="64" spans="2:4" ht="13.5" hidden="1">
      <c r="B64" s="14" t="str">
        <f>IF('所属データ'!$E$3="成年",C64,IF('所属データ'!$E$3="少年",D64,"種別選択してください"))</f>
        <v>種別選択してください</v>
      </c>
      <c r="C64" s="126" t="s">
        <v>85</v>
      </c>
      <c r="D64" s="126" t="s">
        <v>104</v>
      </c>
    </row>
    <row r="65" spans="2:4" ht="13.5" hidden="1">
      <c r="B65" s="14" t="str">
        <f>IF('所属データ'!$E$3="成年",C65,IF('所属データ'!$E$3="少年",D65,"種別選択してください"))</f>
        <v>種別選択してください</v>
      </c>
      <c r="C65" s="175" t="s">
        <v>61</v>
      </c>
      <c r="D65" s="126" t="s">
        <v>89</v>
      </c>
    </row>
    <row r="66" spans="2:4" ht="13.5" hidden="1">
      <c r="B66" s="14" t="str">
        <f>IF('所属データ'!$E$3="成年",C66,IF('所属データ'!$E$3="少年",D66,"種別選択してください"))</f>
        <v>種別選択してください</v>
      </c>
      <c r="C66" s="175" t="s">
        <v>61</v>
      </c>
      <c r="D66" s="126" t="s">
        <v>105</v>
      </c>
    </row>
    <row r="67" spans="2:4" ht="13.5" hidden="1">
      <c r="B67" s="14" t="str">
        <f>IF('所属データ'!$E$3="成年",C67,IF('所属データ'!$E$3="少年",D67,"種別選択してください"))</f>
        <v>種別選択してください</v>
      </c>
      <c r="C67" s="26" t="s">
        <v>45</v>
      </c>
      <c r="D67" s="126" t="s">
        <v>90</v>
      </c>
    </row>
    <row r="68" spans="2:4" ht="13.5" hidden="1">
      <c r="B68" s="14" t="str">
        <f>IF('所属データ'!$E$3="成年",C68,IF('所属データ'!$E$3="少年",D68,"種別選択してください"))</f>
        <v>種別選択してください</v>
      </c>
      <c r="C68" s="26" t="s">
        <v>45</v>
      </c>
      <c r="D68" s="126" t="s">
        <v>44</v>
      </c>
    </row>
    <row r="69" spans="2:4" ht="13.5" hidden="1">
      <c r="B69" s="14" t="str">
        <f>IF('所属データ'!$E$3="成年",C69,IF('所属データ'!$E$3="少年",D69,"種別選択してください"))</f>
        <v>種別選択してください</v>
      </c>
      <c r="C69" s="26" t="s">
        <v>45</v>
      </c>
      <c r="D69" s="126" t="s">
        <v>75</v>
      </c>
    </row>
    <row r="70" spans="2:4" ht="13.5" hidden="1">
      <c r="B70" s="14" t="str">
        <f>IF('所属データ'!$E$3="成年",C70,IF('所属データ'!$E$3="少年",D70,"種別選択してください"))</f>
        <v>種別選択してください</v>
      </c>
      <c r="C70" s="26" t="s">
        <v>45</v>
      </c>
      <c r="D70" s="126" t="s">
        <v>76</v>
      </c>
    </row>
    <row r="71" spans="2:4" ht="13.5" hidden="1">
      <c r="B71" s="14" t="str">
        <f>IF('所属データ'!$E$3="成年",C71,IF('所属データ'!$E$3="少年",D71,"種別選択してください"))</f>
        <v>種別選択してください</v>
      </c>
      <c r="C71" s="26" t="s">
        <v>45</v>
      </c>
      <c r="D71" s="126" t="s">
        <v>106</v>
      </c>
    </row>
    <row r="72" spans="2:3" ht="13.5" hidden="1">
      <c r="B72" s="14" t="str">
        <f>IF('所属データ'!$E$3="成年",C72,IF('所属データ'!$E$3="少年",D72,"種別選択してください"))</f>
        <v>種別選択してください</v>
      </c>
      <c r="C72" s="14" t="s">
        <v>45</v>
      </c>
    </row>
    <row r="73" ht="13.5" hidden="1">
      <c r="B73" s="14" t="str">
        <f>IF('所属データ'!$E$3="成年",C73,IF('所属データ'!$E$3="少年",D73,"種別選択してください"))</f>
        <v>種別選択してください</v>
      </c>
    </row>
    <row r="74" ht="13.5" hidden="1">
      <c r="B74" s="14" t="str">
        <f>IF('所属データ'!$E$3="成年",C74,IF('所属データ'!$E$3="少年",D74,"種別選択してください"))</f>
        <v>種別選択してください</v>
      </c>
    </row>
    <row r="75" ht="13.5" hidden="1">
      <c r="B75" s="14" t="str">
        <f>IF('所属データ'!$E$3="成年",C75,IF('所属データ'!$E$3="少年",D75,"種別選択してください"))</f>
        <v>種別選択してください</v>
      </c>
    </row>
    <row r="76" ht="13.5" hidden="1">
      <c r="B76" s="14" t="str">
        <f>IF('所属データ'!$E$3="成年",C76,IF('所属データ'!$E$3="少年",D76,"種別選択してください"))</f>
        <v>種別選択してください</v>
      </c>
    </row>
    <row r="77" ht="13.5" hidden="1">
      <c r="B77" s="14" t="str">
        <f>IF('所属データ'!$E$3="成年",C77,IF('所属データ'!$E$3="少年",D79,"種別選択してください"))</f>
        <v>種別選択してください</v>
      </c>
    </row>
    <row r="78" ht="13.5" hidden="1">
      <c r="B78" s="14" t="str">
        <f>IF('所属データ'!$E$3="成年",C78,IF('所属データ'!$E$3="少年",D80,"種別選択してください"))</f>
        <v>種別選択してください</v>
      </c>
    </row>
    <row r="79" ht="13.5" hidden="1">
      <c r="B79" s="14" t="str">
        <f>IF('所属データ'!$E$3="成年",C79,IF('所属データ'!$E$3="少年",D81,"種別選択してください"))</f>
        <v>種別選択してください</v>
      </c>
    </row>
  </sheetData>
  <sheetProtection sheet="1" objects="1" scenarios="1" selectLockedCells="1"/>
  <mergeCells count="9">
    <mergeCell ref="I4:J4"/>
    <mergeCell ref="F4:F5"/>
    <mergeCell ref="A1:B2"/>
    <mergeCell ref="A3:C3"/>
    <mergeCell ref="A4:A5"/>
    <mergeCell ref="C1:F1"/>
    <mergeCell ref="C2:F2"/>
    <mergeCell ref="B4:B5"/>
    <mergeCell ref="G4:H4"/>
  </mergeCells>
  <conditionalFormatting sqref="I6:I50">
    <cfRule type="expression" priority="1" dxfId="0" stopIfTrue="1">
      <formula>AND(I6&lt;&gt;"",G6=I6)</formula>
    </cfRule>
  </conditionalFormatting>
  <dataValidations count="8">
    <dataValidation type="whole" allowBlank="1" showErrorMessage="1" error="エントリー種目の最高記録についてﾄﾗｯｸ種目は1/100秒、ﾌｨｰﾙﾄﾞは1cm単位まで入力します。単位等は入力せず、数字のみを入力してください。混成競技は記録入力の必要はありません。（例：「２分１６秒３」　の場合　21630 　と入力）&#10;" imeMode="off" sqref="H7:H50 J6:J50">
      <formula1>100</formula1>
      <formula2>600000</formula2>
    </dataValidation>
    <dataValidation type="whole" allowBlank="1" showErrorMessage="1" prompt="1/100秒・１cmまで入力&#10;例）1分56秒2→15620" error="エントリー種目の最高記録についてﾄﾗｯｸ種目は1/100秒、ﾌｨｰﾙﾄﾞは1cm単位まで入力します。単位等は入力せず、数字のみを入力してください。混成競技は記録入力の必要はありません。（例：「２分１６秒３」　の場合　21630 　と入力）&#10;" imeMode="off" sqref="H6">
      <formula1>100</formula1>
      <formula2>600000</formula2>
    </dataValidation>
    <dataValidation type="list" allowBlank="1" showInputMessage="1" showErrorMessage="1" prompt="▼ボタンをクリック&#10;　リストから選択。" sqref="G6:G50">
      <formula1>$B$54:$B$71</formula1>
    </dataValidation>
    <dataValidation type="custom" allowBlank="1" showInputMessage="1" showErrorMessage="1" error="学校割当番号の範囲内を使用してください。番号が足りない場合は空白にしてください。追加登録番号については登録担当者まで連絡してください。" imeMode="off" sqref="B6:B50">
      <formula1>OR(AND($B$52&lt;=B6,B6&lt;=$C$52),AND($D$52&lt;=B6,B6&lt;=$F$52))</formula1>
    </dataValidation>
    <dataValidation allowBlank="1" showInputMessage="1" showErrorMessage="1" imeMode="off" sqref="F6:F50"/>
    <dataValidation allowBlank="1" showInputMessage="1" showErrorMessage="1" imeMode="on" sqref="C6:D50"/>
    <dataValidation operator="greaterThan" allowBlank="1" showInputMessage="1" showErrorMessage="1" error="S年.月.日の型で入力してください。　例）　S62.5.13" sqref="E6:E50"/>
    <dataValidation type="list" allowBlank="1" showErrorMessage="1" sqref="I6:I50">
      <formula1>$B$54:$B$71</formula1>
    </dataValidation>
  </dataValidations>
  <printOptions/>
  <pageMargins left="0.21" right="0.12" top="0.59" bottom="0.33" header="0.57" footer="0.512"/>
  <pageSetup horizontalDpi="300" verticalDpi="300" orientation="portrait" paperSize="9" scale="11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 TAKANO</dc:creator>
  <cp:keywords/>
  <dc:description/>
  <cp:lastModifiedBy>KRK</cp:lastModifiedBy>
  <cp:lastPrinted>2006-07-19T23:45:56Z</cp:lastPrinted>
  <dcterms:created xsi:type="dcterms:W3CDTF">2002-06-02T12:37:11Z</dcterms:created>
  <dcterms:modified xsi:type="dcterms:W3CDTF">2018-05-30T04:36:28Z</dcterms:modified>
  <cp:category/>
  <cp:version/>
  <cp:contentType/>
  <cp:contentStatus/>
</cp:coreProperties>
</file>